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prac\20251118_EXPORT-2\"/>
    </mc:Choice>
  </mc:AlternateContent>
  <bookViews>
    <workbookView xWindow="0" yWindow="0" windowWidth="0" windowHeight="0"/>
  </bookViews>
  <sheets>
    <sheet name="Rekapitulace stavby" sheetId="1" r:id="rId1"/>
    <sheet name="LOK 6 - úsek 16 - Lokalit..." sheetId="2" r:id="rId2"/>
    <sheet name="LOK 6 - úsek 17 - Lokalit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'LOK 6 - úsek 16 - Lokalit...'!$C$89:$K$345</definedName>
    <definedName name="_xlnm.Print_Area" localSheetId="1">'LOK 6 - úsek 16 - Lokalit...'!$C$4:$J$39,'LOK 6 - úsek 16 - Lokalit...'!$C$45:$J$71,'LOK 6 - úsek 16 - Lokalit...'!$C$77:$K$345</definedName>
    <definedName name="_xlnm.Print_Titles" localSheetId="1">'LOK 6 - úsek 16 - Lokalit...'!$89:$89</definedName>
    <definedName name="_xlnm._FilterDatabase" localSheetId="2" hidden="1">'LOK 6 - úsek 17 - Lokalit...'!$C$89:$K$356</definedName>
    <definedName name="_xlnm.Print_Area" localSheetId="2">'LOK 6 - úsek 17 - Lokalit...'!$C$4:$J$39,'LOK 6 - úsek 17 - Lokalit...'!$C$45:$J$71,'LOK 6 - úsek 17 - Lokalit...'!$C$77:$K$356</definedName>
    <definedName name="_xlnm.Print_Titles" localSheetId="2">'LOK 6 - úsek 17 - Lokalit...'!$89:$89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12"/>
  <c r="J37"/>
  <c r="J36"/>
  <c i="1" r="AY56"/>
  <c i="3" r="J35"/>
  <c i="1" r="AX56"/>
  <c i="3"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J69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2" r="J301"/>
  <c r="J37"/>
  <c r="J36"/>
  <c i="1" r="AY55"/>
  <c i="2" r="J35"/>
  <c i="1" r="AX55"/>
  <c i="2"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J69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1" r="L50"/>
  <c r="AM50"/>
  <c r="AM49"/>
  <c r="L49"/>
  <c r="AM47"/>
  <c r="L47"/>
  <c r="L45"/>
  <c r="L44"/>
  <c i="2" r="BK339"/>
  <c r="BK288"/>
  <c r="J253"/>
  <c r="J208"/>
  <c r="BK154"/>
  <c r="BK100"/>
  <c r="BK313"/>
  <c r="BK272"/>
  <c r="J214"/>
  <c r="J154"/>
  <c r="BK118"/>
  <c r="J277"/>
  <c r="BK257"/>
  <c r="J226"/>
  <c r="J177"/>
  <c r="J148"/>
  <c r="BK107"/>
  <c i="3" r="BK320"/>
  <c r="BK283"/>
  <c r="BK200"/>
  <c r="BK139"/>
  <c r="BK340"/>
  <c r="BK223"/>
  <c r="BK173"/>
  <c r="J96"/>
  <c r="J264"/>
  <c r="BK203"/>
  <c r="J125"/>
  <c r="J352"/>
  <c r="J295"/>
  <c r="BK280"/>
  <c r="J204"/>
  <c r="J126"/>
  <c i="2" r="BK333"/>
  <c r="BK291"/>
  <c r="J236"/>
  <c r="J192"/>
  <c r="BK144"/>
  <c r="BK106"/>
  <c r="J315"/>
  <c r="J273"/>
  <c r="J205"/>
  <c r="BK164"/>
  <c r="J127"/>
  <c r="J104"/>
  <c r="J305"/>
  <c r="J272"/>
  <c r="BK239"/>
  <c r="BK218"/>
  <c r="J150"/>
  <c r="BK102"/>
  <c i="3" r="J318"/>
  <c r="J282"/>
  <c r="BK230"/>
  <c r="BK155"/>
  <c r="BK100"/>
  <c r="J299"/>
  <c r="BK197"/>
  <c r="BK135"/>
  <c r="J324"/>
  <c r="BK254"/>
  <c r="BK198"/>
  <c r="J155"/>
  <c r="BK106"/>
  <c r="BK324"/>
  <c r="J284"/>
  <c r="BK236"/>
  <c r="J165"/>
  <c r="J110"/>
  <c i="2" r="J313"/>
  <c r="BK259"/>
  <c r="BK205"/>
  <c r="BK158"/>
  <c r="BK93"/>
  <c r="BK305"/>
  <c r="BK261"/>
  <c r="J180"/>
  <c r="J142"/>
  <c r="J107"/>
  <c r="J321"/>
  <c r="J278"/>
  <c r="J261"/>
  <c r="BK201"/>
  <c r="BK146"/>
  <c r="J98"/>
  <c i="3" r="BK314"/>
  <c r="J277"/>
  <c r="J243"/>
  <c r="J173"/>
  <c r="BK116"/>
  <c r="BK316"/>
  <c r="BK209"/>
  <c r="BK112"/>
  <c r="BK260"/>
  <c r="J200"/>
  <c r="J135"/>
  <c r="BK354"/>
  <c r="J294"/>
  <c r="J278"/>
  <c r="J161"/>
  <c r="BK117"/>
  <c i="2" r="J323"/>
  <c r="J297"/>
  <c r="J249"/>
  <c r="J199"/>
  <c r="J152"/>
  <c r="BK98"/>
  <c r="J327"/>
  <c r="J276"/>
  <c r="J218"/>
  <c r="BK168"/>
  <c r="J133"/>
  <c r="BK96"/>
  <c r="J299"/>
  <c r="BK263"/>
  <c r="BK223"/>
  <c r="BK133"/>
  <c i="3" r="J344"/>
  <c r="BK278"/>
  <c r="BK248"/>
  <c r="BK171"/>
  <c r="J114"/>
  <c r="BK311"/>
  <c r="BK221"/>
  <c r="J143"/>
  <c r="BK326"/>
  <c r="J270"/>
  <c r="BK216"/>
  <c r="BK169"/>
  <c r="BK119"/>
  <c r="J350"/>
  <c r="BK292"/>
  <c r="BK243"/>
  <c r="J149"/>
  <c r="BK96"/>
  <c i="2" r="BK327"/>
  <c r="J309"/>
  <c r="BK275"/>
  <c r="BK234"/>
  <c r="BK183"/>
  <c r="BK127"/>
  <c r="BK95"/>
  <c r="BK300"/>
  <c r="J269"/>
  <c r="J201"/>
  <c r="J144"/>
  <c r="BK108"/>
  <c r="BK271"/>
  <c r="BK247"/>
  <c r="BK211"/>
  <c r="BK160"/>
  <c r="J118"/>
  <c i="3" r="BK346"/>
  <c r="BK299"/>
  <c r="J275"/>
  <c r="BK241"/>
  <c r="BK163"/>
  <c r="J104"/>
  <c r="J279"/>
  <c r="J216"/>
  <c r="BK131"/>
  <c r="BK338"/>
  <c r="BK281"/>
  <c r="J210"/>
  <c r="J139"/>
  <c r="BK104"/>
  <c r="J334"/>
  <c r="J287"/>
  <c r="BK233"/>
  <c r="J133"/>
  <c i="2" r="J345"/>
  <c r="BK307"/>
  <c r="J268"/>
  <c r="J220"/>
  <c r="J174"/>
  <c r="J125"/>
  <c r="J339"/>
  <c r="BK282"/>
  <c r="BK241"/>
  <c r="BK174"/>
  <c r="J140"/>
  <c r="J113"/>
  <c r="J317"/>
  <c r="BK279"/>
  <c r="BK253"/>
  <c r="BK199"/>
  <c r="BK131"/>
  <c r="J95"/>
  <c i="3" r="BK310"/>
  <c r="J274"/>
  <c r="J209"/>
  <c r="J119"/>
  <c r="BK318"/>
  <c r="BK239"/>
  <c r="BK185"/>
  <c r="J124"/>
  <c r="BK293"/>
  <c r="J227"/>
  <c r="J167"/>
  <c r="BK110"/>
  <c r="J340"/>
  <c r="BK289"/>
  <c r="J246"/>
  <c r="BK147"/>
  <c r="J93"/>
  <c i="2" r="J294"/>
  <c r="J243"/>
  <c r="J198"/>
  <c r="BK140"/>
  <c r="J337"/>
  <c r="J284"/>
  <c r="J271"/>
  <c r="BK232"/>
  <c r="J166"/>
  <c r="BK134"/>
  <c r="J100"/>
  <c r="BK294"/>
  <c r="BK251"/>
  <c r="BK195"/>
  <c r="BK120"/>
  <c i="3" r="J342"/>
  <c r="J286"/>
  <c r="BK227"/>
  <c r="BK159"/>
  <c r="BK108"/>
  <c r="J280"/>
  <c r="J233"/>
  <c r="J157"/>
  <c r="BK95"/>
  <c r="J285"/>
  <c r="J221"/>
  <c r="BK165"/>
  <c r="J108"/>
  <c r="J338"/>
  <c r="BK290"/>
  <c r="J266"/>
  <c r="BK179"/>
  <c r="J102"/>
  <c i="2" r="J311"/>
  <c r="J274"/>
  <c r="J229"/>
  <c r="BK177"/>
  <c r="J110"/>
  <c r="BK335"/>
  <c r="J288"/>
  <c r="BK270"/>
  <c r="BK208"/>
  <c r="BK150"/>
  <c r="BK116"/>
  <c r="BK319"/>
  <c r="BK276"/>
  <c r="BK243"/>
  <c r="BK198"/>
  <c r="J116"/>
  <c i="3" r="J330"/>
  <c r="BK291"/>
  <c r="BK258"/>
  <c r="BK182"/>
  <c r="J147"/>
  <c r="J98"/>
  <c r="BK276"/>
  <c r="BK188"/>
  <c r="J129"/>
  <c r="J302"/>
  <c r="BK250"/>
  <c r="J194"/>
  <c r="BK126"/>
  <c r="J356"/>
  <c r="BK305"/>
  <c r="J283"/>
  <c r="J197"/>
  <c r="J122"/>
  <c i="2" r="BK315"/>
  <c r="J282"/>
  <c r="BK245"/>
  <c r="J193"/>
  <c r="BK138"/>
  <c r="BK113"/>
  <c r="BK329"/>
  <c r="BK278"/>
  <c r="BK249"/>
  <c r="BK189"/>
  <c r="J138"/>
  <c r="J102"/>
  <c r="BK267"/>
  <c r="BK237"/>
  <c r="BK192"/>
  <c r="J129"/>
  <c r="J96"/>
  <c i="3" r="BK308"/>
  <c r="BK264"/>
  <c r="BK225"/>
  <c r="BK151"/>
  <c r="J322"/>
  <c r="BK266"/>
  <c r="J191"/>
  <c r="J117"/>
  <c r="J320"/>
  <c r="J241"/>
  <c r="J159"/>
  <c r="BK356"/>
  <c r="BK322"/>
  <c r="J276"/>
  <c r="J176"/>
  <c r="BK98"/>
  <c i="2" r="BK317"/>
  <c r="BK277"/>
  <c r="J247"/>
  <c r="J211"/>
  <c r="J134"/>
  <c r="BK345"/>
  <c r="BK297"/>
  <c r="J251"/>
  <c r="BK193"/>
  <c r="J146"/>
  <c r="J120"/>
  <c r="J93"/>
  <c r="J300"/>
  <c r="BK268"/>
  <c r="J234"/>
  <c r="J164"/>
  <c r="BK114"/>
  <c i="3" r="BK334"/>
  <c r="J288"/>
  <c r="BK246"/>
  <c r="J169"/>
  <c r="J112"/>
  <c r="BK274"/>
  <c r="BK219"/>
  <c r="J151"/>
  <c r="J332"/>
  <c r="J262"/>
  <c r="J206"/>
  <c r="BK120"/>
  <c r="J354"/>
  <c r="J308"/>
  <c r="J281"/>
  <c r="BK191"/>
  <c r="BK124"/>
  <c i="2" r="J331"/>
  <c r="BK273"/>
  <c r="J216"/>
  <c r="BK171"/>
  <c r="J131"/>
  <c r="BK331"/>
  <c r="BK280"/>
  <c r="J245"/>
  <c r="BK204"/>
  <c r="J160"/>
  <c r="BK123"/>
  <c r="J329"/>
  <c r="J303"/>
  <c r="BK269"/>
  <c r="BK229"/>
  <c r="BK180"/>
  <c r="J123"/>
  <c i="3" r="BK352"/>
  <c r="J305"/>
  <c r="J260"/>
  <c r="J203"/>
  <c r="BK149"/>
  <c r="BK350"/>
  <c r="BK270"/>
  <c r="BK194"/>
  <c r="J137"/>
  <c r="J328"/>
  <c r="J268"/>
  <c r="J213"/>
  <c r="BK145"/>
  <c r="J95"/>
  <c r="J314"/>
  <c r="BK282"/>
  <c r="BK213"/>
  <c r="BK127"/>
  <c i="2" r="BK337"/>
  <c r="BK303"/>
  <c r="J263"/>
  <c r="BK214"/>
  <c r="BK166"/>
  <c r="BK343"/>
  <c r="J283"/>
  <c r="J239"/>
  <c r="J183"/>
  <c r="BK142"/>
  <c r="BK112"/>
  <c r="BK309"/>
  <c r="J270"/>
  <c r="BK236"/>
  <c r="BK152"/>
  <c r="J106"/>
  <c i="3" r="J311"/>
  <c r="BK287"/>
  <c r="BK210"/>
  <c r="J120"/>
  <c r="BK330"/>
  <c r="BK262"/>
  <c r="BK176"/>
  <c r="J113"/>
  <c r="J258"/>
  <c r="BK204"/>
  <c r="BK157"/>
  <c r="BK102"/>
  <c r="BK332"/>
  <c r="BK279"/>
  <c r="J230"/>
  <c r="BK129"/>
  <c i="2" r="J335"/>
  <c r="BK299"/>
  <c r="J267"/>
  <c r="J223"/>
  <c r="J168"/>
  <c r="J108"/>
  <c r="J341"/>
  <c r="J281"/>
  <c r="BK226"/>
  <c r="J162"/>
  <c r="BK129"/>
  <c i="1" r="AS54"/>
  <c i="3" r="BK336"/>
  <c r="J290"/>
  <c r="J254"/>
  <c r="J179"/>
  <c r="BK113"/>
  <c r="J310"/>
  <c r="J248"/>
  <c r="BK161"/>
  <c r="J292"/>
  <c r="J252"/>
  <c r="J185"/>
  <c r="BK114"/>
  <c r="J346"/>
  <c r="J291"/>
  <c r="BK244"/>
  <c r="J153"/>
  <c r="J116"/>
  <c i="2" r="BK321"/>
  <c r="BK283"/>
  <c r="BK255"/>
  <c r="J204"/>
  <c r="BK162"/>
  <c r="J112"/>
  <c r="J333"/>
  <c r="J279"/>
  <c r="BK220"/>
  <c r="J156"/>
  <c r="BK323"/>
  <c r="J291"/>
  <c r="J259"/>
  <c r="BK186"/>
  <c r="BK121"/>
  <c i="3" r="J348"/>
  <c r="BK294"/>
  <c r="J256"/>
  <c r="J198"/>
  <c r="J145"/>
  <c r="J336"/>
  <c r="BK256"/>
  <c r="J163"/>
  <c r="J100"/>
  <c r="BK284"/>
  <c r="J219"/>
  <c r="BK133"/>
  <c r="BK93"/>
  <c r="J293"/>
  <c r="BK277"/>
  <c r="J223"/>
  <c r="J131"/>
  <c i="2" r="BK341"/>
  <c r="J280"/>
  <c r="J232"/>
  <c r="J186"/>
  <c r="J122"/>
  <c r="J325"/>
  <c r="J275"/>
  <c r="BK216"/>
  <c r="BK148"/>
  <c r="J114"/>
  <c r="BK311"/>
  <c r="BK274"/>
  <c r="J241"/>
  <c r="BK156"/>
  <c r="BK110"/>
  <c i="3" r="BK328"/>
  <c r="BK295"/>
  <c r="BK252"/>
  <c r="J188"/>
  <c r="J127"/>
  <c r="J326"/>
  <c r="J250"/>
  <c r="J182"/>
  <c r="BK125"/>
  <c r="J316"/>
  <c r="J244"/>
  <c r="J171"/>
  <c r="BK122"/>
  <c r="BK348"/>
  <c r="BK285"/>
  <c r="J239"/>
  <c r="BK137"/>
  <c i="2" r="J343"/>
  <c r="J319"/>
  <c r="BK281"/>
  <c r="J237"/>
  <c r="J189"/>
  <c r="J121"/>
  <c r="BK104"/>
  <c r="J307"/>
  <c r="J257"/>
  <c r="J195"/>
  <c r="J158"/>
  <c r="BK125"/>
  <c r="BK325"/>
  <c r="BK284"/>
  <c r="J255"/>
  <c r="J171"/>
  <c r="BK122"/>
  <c i="3" r="BK302"/>
  <c r="BK268"/>
  <c r="J236"/>
  <c r="BK153"/>
  <c r="J106"/>
  <c r="J289"/>
  <c r="BK206"/>
  <c r="BK342"/>
  <c r="BK286"/>
  <c r="J225"/>
  <c r="BK143"/>
  <c r="J107"/>
  <c r="BK344"/>
  <c r="BK288"/>
  <c r="BK275"/>
  <c r="BK167"/>
  <c r="BK107"/>
  <c i="2" l="1" r="BK141"/>
  <c r="J141"/>
  <c r="J64"/>
  <c r="R141"/>
  <c r="R266"/>
  <c r="R265"/>
  <c r="P287"/>
  <c r="R287"/>
  <c r="R302"/>
  <c i="3" r="BK92"/>
  <c r="BK91"/>
  <c r="J91"/>
  <c r="J60"/>
  <c r="R92"/>
  <c r="R91"/>
  <c r="P142"/>
  <c r="T142"/>
  <c r="T146"/>
  <c r="T273"/>
  <c r="T272"/>
  <c r="P298"/>
  <c r="T298"/>
  <c r="R313"/>
  <c i="2" r="BK92"/>
  <c r="J92"/>
  <c r="J61"/>
  <c r="R92"/>
  <c r="R91"/>
  <c r="P137"/>
  <c r="T137"/>
  <c r="P141"/>
  <c r="BK266"/>
  <c r="J266"/>
  <c r="J66"/>
  <c r="T266"/>
  <c r="T265"/>
  <c r="BK302"/>
  <c r="J302"/>
  <c r="J70"/>
  <c r="P302"/>
  <c i="3" r="BK146"/>
  <c r="J146"/>
  <c r="J64"/>
  <c r="R146"/>
  <c r="P273"/>
  <c r="P272"/>
  <c r="BK313"/>
  <c r="J313"/>
  <c r="J70"/>
  <c r="P313"/>
  <c i="2" r="P92"/>
  <c r="P91"/>
  <c r="T92"/>
  <c r="T91"/>
  <c r="BK137"/>
  <c r="J137"/>
  <c r="J63"/>
  <c r="R137"/>
  <c r="R136"/>
  <c r="T141"/>
  <c r="T136"/>
  <c r="P266"/>
  <c r="P265"/>
  <c r="BK287"/>
  <c r="J287"/>
  <c r="J68"/>
  <c r="T287"/>
  <c r="T302"/>
  <c i="3" r="P92"/>
  <c r="P91"/>
  <c r="T92"/>
  <c r="T91"/>
  <c r="BK142"/>
  <c r="J142"/>
  <c r="J63"/>
  <c r="R142"/>
  <c r="R141"/>
  <c r="P146"/>
  <c r="BK273"/>
  <c r="J273"/>
  <c r="J66"/>
  <c r="R273"/>
  <c r="R272"/>
  <c r="BK298"/>
  <c r="J298"/>
  <c r="J68"/>
  <c r="R298"/>
  <c r="R297"/>
  <c r="T313"/>
  <c i="2" r="BK265"/>
  <c r="J265"/>
  <c r="J65"/>
  <c i="3" r="BE104"/>
  <c r="BE113"/>
  <c r="BE119"/>
  <c r="BE120"/>
  <c r="BE135"/>
  <c r="BE139"/>
  <c r="BE151"/>
  <c r="BE159"/>
  <c r="BE163"/>
  <c r="BE165"/>
  <c r="BE167"/>
  <c r="BE169"/>
  <c r="BE171"/>
  <c r="BE185"/>
  <c r="BE194"/>
  <c r="BE197"/>
  <c r="BE203"/>
  <c r="BE209"/>
  <c r="BE210"/>
  <c r="BE219"/>
  <c r="BE227"/>
  <c r="BE239"/>
  <c r="BE266"/>
  <c r="BE268"/>
  <c r="BE274"/>
  <c r="BE286"/>
  <c r="BE302"/>
  <c r="BE308"/>
  <c r="BE316"/>
  <c r="BE320"/>
  <c r="BE326"/>
  <c r="BE328"/>
  <c r="BE334"/>
  <c r="BE352"/>
  <c r="BE354"/>
  <c r="BE356"/>
  <c r="J52"/>
  <c r="E80"/>
  <c r="F87"/>
  <c r="BE95"/>
  <c r="BE96"/>
  <c r="BE98"/>
  <c r="BE100"/>
  <c r="BE112"/>
  <c r="BE116"/>
  <c r="BE127"/>
  <c r="BE129"/>
  <c r="BE131"/>
  <c r="BE133"/>
  <c r="BE137"/>
  <c r="BE149"/>
  <c r="BE161"/>
  <c r="BE173"/>
  <c r="BE176"/>
  <c r="BE179"/>
  <c r="BE182"/>
  <c r="BE188"/>
  <c r="BE191"/>
  <c r="BE223"/>
  <c r="BE225"/>
  <c r="BE230"/>
  <c r="BE241"/>
  <c r="BE244"/>
  <c r="BE246"/>
  <c r="BE248"/>
  <c r="BE252"/>
  <c r="BE256"/>
  <c r="BE258"/>
  <c r="BE270"/>
  <c r="BE275"/>
  <c r="BE276"/>
  <c r="BE278"/>
  <c r="BE279"/>
  <c r="BE282"/>
  <c r="BE290"/>
  <c r="BE294"/>
  <c r="BE295"/>
  <c r="BE299"/>
  <c r="BE305"/>
  <c r="BE310"/>
  <c r="BE311"/>
  <c r="BE318"/>
  <c r="BE340"/>
  <c r="BE342"/>
  <c r="BE344"/>
  <c r="BE346"/>
  <c r="BE106"/>
  <c r="BE107"/>
  <c r="BE108"/>
  <c r="BE114"/>
  <c r="BE122"/>
  <c r="BE126"/>
  <c r="BE145"/>
  <c r="BE147"/>
  <c r="BE153"/>
  <c r="BE155"/>
  <c r="BE157"/>
  <c r="BE198"/>
  <c r="BE200"/>
  <c r="BE204"/>
  <c r="BE243"/>
  <c r="BE254"/>
  <c r="BE260"/>
  <c r="BE264"/>
  <c r="BE277"/>
  <c r="BE280"/>
  <c r="BE281"/>
  <c r="BE283"/>
  <c r="BE284"/>
  <c r="BE285"/>
  <c r="BE287"/>
  <c r="BE289"/>
  <c r="BE291"/>
  <c r="BE293"/>
  <c r="BE314"/>
  <c r="BE332"/>
  <c r="BE336"/>
  <c r="BE338"/>
  <c r="BE93"/>
  <c r="BE102"/>
  <c r="BE110"/>
  <c r="BE117"/>
  <c r="BE124"/>
  <c r="BE125"/>
  <c r="BE143"/>
  <c r="BE206"/>
  <c r="BE213"/>
  <c r="BE216"/>
  <c r="BE221"/>
  <c r="BE233"/>
  <c r="BE236"/>
  <c r="BE250"/>
  <c r="BE262"/>
  <c r="BE288"/>
  <c r="BE292"/>
  <c r="BE322"/>
  <c r="BE324"/>
  <c r="BE330"/>
  <c r="BE348"/>
  <c r="BE350"/>
  <c i="2" r="J84"/>
  <c r="BE93"/>
  <c r="BE96"/>
  <c r="BE100"/>
  <c r="BE104"/>
  <c r="BE106"/>
  <c r="BE107"/>
  <c r="BE108"/>
  <c r="BE113"/>
  <c r="BE114"/>
  <c r="BE118"/>
  <c r="BE121"/>
  <c r="BE129"/>
  <c r="BE131"/>
  <c r="BE133"/>
  <c r="BE144"/>
  <c r="BE150"/>
  <c r="BE154"/>
  <c r="BE158"/>
  <c r="BE177"/>
  <c r="BE183"/>
  <c r="BE189"/>
  <c r="BE193"/>
  <c r="BE195"/>
  <c r="BE199"/>
  <c r="BE208"/>
  <c r="BE216"/>
  <c r="BE220"/>
  <c r="BE226"/>
  <c r="BE234"/>
  <c r="BE237"/>
  <c r="BE241"/>
  <c r="BE245"/>
  <c r="BE247"/>
  <c r="BE249"/>
  <c r="BE257"/>
  <c r="BE263"/>
  <c r="BE268"/>
  <c r="BE270"/>
  <c r="BE272"/>
  <c r="BE273"/>
  <c r="BE275"/>
  <c r="BE278"/>
  <c r="BE280"/>
  <c r="BE283"/>
  <c r="BE288"/>
  <c r="BE291"/>
  <c r="BE307"/>
  <c r="BE309"/>
  <c r="BE315"/>
  <c r="BE317"/>
  <c r="BE321"/>
  <c r="BE331"/>
  <c r="BE333"/>
  <c r="E48"/>
  <c r="F55"/>
  <c r="BE95"/>
  <c r="BE110"/>
  <c r="BE116"/>
  <c r="BE122"/>
  <c r="BE127"/>
  <c r="BE134"/>
  <c r="BE138"/>
  <c r="BE140"/>
  <c r="BE142"/>
  <c r="BE146"/>
  <c r="BE148"/>
  <c r="BE162"/>
  <c r="BE166"/>
  <c r="BE171"/>
  <c r="BE186"/>
  <c r="BE192"/>
  <c r="BE201"/>
  <c r="BE205"/>
  <c r="BE211"/>
  <c r="BE223"/>
  <c r="BE239"/>
  <c r="BE253"/>
  <c r="BE255"/>
  <c r="BE259"/>
  <c r="BE267"/>
  <c r="BE271"/>
  <c r="BE274"/>
  <c r="BE277"/>
  <c r="BE279"/>
  <c r="BE294"/>
  <c r="BE299"/>
  <c r="BE303"/>
  <c r="BE311"/>
  <c r="BE313"/>
  <c r="BE323"/>
  <c r="BE327"/>
  <c r="BE341"/>
  <c r="BE98"/>
  <c r="BE102"/>
  <c r="BE112"/>
  <c r="BE120"/>
  <c r="BE123"/>
  <c r="BE125"/>
  <c r="BE152"/>
  <c r="BE156"/>
  <c r="BE160"/>
  <c r="BE164"/>
  <c r="BE168"/>
  <c r="BE174"/>
  <c r="BE180"/>
  <c r="BE198"/>
  <c r="BE204"/>
  <c r="BE214"/>
  <c r="BE218"/>
  <c r="BE229"/>
  <c r="BE232"/>
  <c r="BE236"/>
  <c r="BE243"/>
  <c r="BE251"/>
  <c r="BE261"/>
  <c r="BE269"/>
  <c r="BE276"/>
  <c r="BE281"/>
  <c r="BE282"/>
  <c r="BE284"/>
  <c r="BE297"/>
  <c r="BE300"/>
  <c r="BE305"/>
  <c r="BE319"/>
  <c r="BE325"/>
  <c r="BE329"/>
  <c r="BE335"/>
  <c r="BE337"/>
  <c r="BE339"/>
  <c r="BE343"/>
  <c r="BE345"/>
  <c i="3" r="J34"/>
  <c i="1" r="AW56"/>
  <c i="3" r="F35"/>
  <c i="1" r="BB56"/>
  <c i="2" r="F37"/>
  <c i="1" r="BD55"/>
  <c i="2" r="J34"/>
  <c i="1" r="AW55"/>
  <c i="2" r="F34"/>
  <c i="1" r="BA55"/>
  <c i="3" r="F34"/>
  <c i="1" r="BA56"/>
  <c i="2" r="F36"/>
  <c i="1" r="BC55"/>
  <c i="3" r="F37"/>
  <c i="1" r="BD56"/>
  <c i="2" r="F35"/>
  <c i="1" r="BB55"/>
  <c i="3" r="F36"/>
  <c i="1" r="BC56"/>
  <c i="3" l="1" r="P297"/>
  <c r="R90"/>
  <c i="2" r="T286"/>
  <c r="T90"/>
  <c i="3" r="T141"/>
  <c r="P141"/>
  <c r="P90"/>
  <c i="1" r="AU56"/>
  <c i="2" r="P286"/>
  <c r="P136"/>
  <c r="P90"/>
  <c i="1" r="AU55"/>
  <c i="3" r="T297"/>
  <c i="2" r="R286"/>
  <c r="R90"/>
  <c r="BK91"/>
  <c r="J91"/>
  <c r="J60"/>
  <c i="3" r="J92"/>
  <c r="J61"/>
  <c r="BK141"/>
  <c r="J141"/>
  <c r="J62"/>
  <c r="BK272"/>
  <c r="J272"/>
  <c r="J65"/>
  <c i="2" r="BK136"/>
  <c r="J136"/>
  <c r="J62"/>
  <c i="3" r="BK297"/>
  <c r="J297"/>
  <c r="J67"/>
  <c i="2" r="BK286"/>
  <c r="J286"/>
  <c r="J67"/>
  <c r="BK90"/>
  <c r="J90"/>
  <c i="1" r="BB54"/>
  <c r="W31"/>
  <c i="2" r="J30"/>
  <c i="1" r="AG55"/>
  <c r="BD54"/>
  <c r="W33"/>
  <c r="BC54"/>
  <c r="AY54"/>
  <c r="BA54"/>
  <c r="W30"/>
  <c i="3" r="F33"/>
  <c i="1" r="AZ56"/>
  <c i="3" r="J33"/>
  <c i="1" r="AV56"/>
  <c r="AT56"/>
  <c i="2" r="F33"/>
  <c i="1" r="AZ55"/>
  <c i="2" r="J33"/>
  <c i="1" r="AV55"/>
  <c r="AT55"/>
  <c i="3" l="1" r="T90"/>
  <c r="BK90"/>
  <c r="J90"/>
  <c r="J59"/>
  <c i="1" r="AN55"/>
  <c i="2" r="J59"/>
  <c r="J39"/>
  <c i="1" r="AZ54"/>
  <c r="W29"/>
  <c r="W32"/>
  <c r="AX54"/>
  <c r="AU54"/>
  <c r="AW54"/>
  <c r="AK30"/>
  <c i="3" l="1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<sst xmlns="http://schemas.openxmlformats.org/spreadsheetml/2006/main">
  <si>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</si>
  <si>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</si>
  <si>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</si>
  <si>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</si>
  <si>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</si>
  <si>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{115ce5be-b556-4738-bb26-adaf8ebd90af}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</si>
  <si>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</si>
  <si>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</si>
  <si>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</si>
  <si>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</si>
  <si>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</si>
  <si>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</si>
  <si>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</si>
  <si>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</si>
  <si>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NSVS-LOK6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</si>
  <si>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</si>
  <si>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</si>
  <si>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Labem, lokalita 6 - Neštěmice</t>
  </si>
  <si>
    <t>KSO:</t>
  </si>
  <si>
    <t/>
  </si>
  <si>
    <t>CC-CZ:</t>
  </si>
  <si>
    <t>Místo:</t>
  </si>
  <si>
    <t>Ústí nad Labem</t>
  </si>
  <si>
    <t>Datum:</t>
  </si>
  <si>
    <t>19. 2. 2025</t>
  </si>
  <si>
    <t>Zadavatel:</t>
  </si>
  <si>
    <t>IČ:</t>
  </si>
  <si>
    <t>00081531</t>
  </si>
  <si>
    <t>Statutární město Ústí nad Labem</t>
  </si>
  <si>
    <t>DIČ:</t>
  </si>
  <si>
    <t>CZ00081531</t>
  </si>
  <si>
    <t>Účastník:</t>
  </si>
  <si>
    <t>Vyplň údaj</t>
  </si>
  <si>
    <t>Projektant:</t>
  </si>
  <si>
    <t>47121271</t>
  </si>
  <si>
    <t>ProtelPro, spol. s r.o.</t>
  </si>
  <si>
    <t>CZ47121271</t>
  </si>
  <si>
    <t>True</t>
  </si>
  <si>
    <t>Zpracovatel:</t>
  </si>
  <si>
    <t>Miloslav Žatecký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</si>
  <si>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</si>
  <si>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</si>
  <si>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</si>
  <si>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</si>
  <si>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</si>
  <si>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</si>
  <si>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</si>
  <si>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</si>
  <si>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</si>
  <si>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</si>
  <si>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</si>
  <si>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</si>
  <si>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</si>
  <si>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</si>
  <si>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</si>
  <si>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</si>
  <si>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</si>
  <si>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</si>
  <si>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</si>
  <si>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</si>
  <si>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</si>
  <si>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</si>
  <si>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</si>
  <si>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</si>
  <si>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</si>
  <si>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</si>
  <si>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</si>
  <si>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</si>
  <si>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</si>
  <si>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</si>
  <si>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</si>
  <si>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</si>
  <si>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</si>
  <si>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</si>
  <si>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</si>
  <si>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</si>
  <si>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</si>
  <si>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</si>
  <si>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</si>
  <si>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</si>
  <si>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</si>
  <si>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LOK 6 - úsek 16</t>
  </si>
  <si>
    <t>Lokalita 6 - Neštěmice, úsek 16 - bod 46</t>
  </si>
  <si>
    <t>STA</t>
  </si>
  <si>
    <t>1</t>
  </si>
  <si>
    <t>{19fc6cd2-e9c8-4418-ba1f-92d675835b11}</t>
  </si>
  <si>
    <t>2</t>
  </si>
  <si>
    <t>LOK 6 - úsek 17</t>
  </si>
  <si>
    <t>Lokalita 6 - Neštěmice, úsek 17 - body 1, 36, 11, 38, 47</t>
  </si>
  <si>
    <t>{e7b3950f-5ac9-41af-9c9a-83ef7c38d1da}</t>
  </si>
  <si>
    <t>KRYCÍ LIST SOUPISU PRACÍ</t>
  </si>
  <si>
    <t>Objekt:</t>
  </si>
  <si>
    <t>LOK 6 - úsek 16 - Lokalita 6 - Neštěmice, úsek 16 - bod 46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</si>
  <si>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</si>
  <si>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</si>
  <si>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</si>
  <si>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</si>
  <si>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</si>
  <si>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   </t>
  </si>
  <si>
    <t>M - Práce a dodávky M</t>
  </si>
  <si>
    <t xml:space="preserve">    21-M - Elektromontáže</t>
  </si>
  <si>
    <t xml:space="preserve">    46-M - Zemní práce při extr.mont.pracích</t>
  </si>
  <si>
    <t>N00 - Ostatní náklady</t>
  </si>
  <si>
    <t xml:space="preserve">    N01 - Technologická část</t>
  </si>
  <si>
    <t>VRN - Vedlejší rozpočtové náklady</t>
  </si>
  <si>
    <t xml:space="preserve">    VRN9 - Průzkumné, zeměměřičské a projektové práce   </t>
  </si>
  <si>
    <t xml:space="preserve">    D5 - Ostatní náklady   </t>
  </si>
  <si>
    <t xml:space="preserve">    OST - Náklady vyvolané investicí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</si>
  <si>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</si>
  <si>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</si>
  <si>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</si>
  <si>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</si>
  <si>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</si>
  <si>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</si>
  <si>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</si>
  <si>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</si>
  <si>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</si>
  <si>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</si>
  <si>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</si>
  <si>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</si>
  <si>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</si>
  <si>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</si>
  <si>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</si>
  <si>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</si>
  <si>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</si>
  <si>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</si>
  <si>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460661412</t>
  </si>
  <si>
    <t>Kabelové lože z písku včetně podsypu, zhutnění a urovnání povrchu pro kabely nn zakryté plastovými deskami (materiál ve specifikaci), šířky přes 25 do 50 cm</t>
  </si>
  <si>
    <t>m</t>
  </si>
  <si>
    <t>CS ÚRS 2025 01</t>
  </si>
  <si>
    <t>4</t>
  </si>
  <si>
    <t>Online PSC</t>
  </si>
  <si>
    <t>https://podminky.urs.cz/item/CS_URS_2025_01/460661412</t>
  </si>
  <si>
    <t>M</t>
  </si>
  <si>
    <t>58981100</t>
  </si>
  <si>
    <t>recyklát směsný frakce 0/16</t>
  </si>
  <si>
    <t>t</t>
  </si>
  <si>
    <t>8</t>
  </si>
  <si>
    <t>3</t>
  </si>
  <si>
    <t>R0101001</t>
  </si>
  <si>
    <t>Krycí deska kabelová PE 150 x 1000 x 4 mm</t>
  </si>
  <si>
    <t>6</t>
  </si>
  <si>
    <t>P</t>
  </si>
  <si>
    <t>Poznámka k položce:_x000d_
Poznámka k položce: 150x1000x4mm, černá</t>
  </si>
  <si>
    <t>460671112</t>
  </si>
  <si>
    <t>Výstražné prvky pro krytí kabelů včetně vyrovnání povrchu rýhy, rozvinutí a uložení fólie, šířky přes 20 do 25 cm</t>
  </si>
  <si>
    <t>https://podminky.urs.cz/item/CS_URS_2025_01/460671112</t>
  </si>
  <si>
    <t>5</t>
  </si>
  <si>
    <t>460791214</t>
  </si>
  <si>
    <t>Montáž trubek ochranných uložených volně do rýhy plastových ohebných, vnitřního průměru přes 90 do 110 mm</t>
  </si>
  <si>
    <t>10</t>
  </si>
  <si>
    <t>https://podminky.urs.cz/item/CS_URS_2025_01/460791214</t>
  </si>
  <si>
    <t>R0101002</t>
  </si>
  <si>
    <t>kabelová chránička korugovaná 110/94</t>
  </si>
  <si>
    <t>Poznámka k položce:_x000d_
Poznámka k položce: Novotub 110/94</t>
  </si>
  <si>
    <t>7</t>
  </si>
  <si>
    <t>460751111</t>
  </si>
  <si>
    <t>Osazení kabelových kanálů včetně utěsnění, vyspárování a zakrytí víkem z prefabrikovaných betonových žlabů do rýhy, bez výkopových prací vnější šířky do 20 cm</t>
  </si>
  <si>
    <t>14</t>
  </si>
  <si>
    <t>https://podminky.urs.cz/item/CS_URS_2025_01/460751111</t>
  </si>
  <si>
    <t>59213009</t>
  </si>
  <si>
    <t>žlab kabelový betonový k ochraně zemního drátovodného vedení 100x17x14cm</t>
  </si>
  <si>
    <t>16</t>
  </si>
  <si>
    <t>9</t>
  </si>
  <si>
    <t>59213344</t>
  </si>
  <si>
    <t>poklop kabelového žlabu betonový 500x160x35mm</t>
  </si>
  <si>
    <t>kus</t>
  </si>
  <si>
    <t>18</t>
  </si>
  <si>
    <t>460821111</t>
  </si>
  <si>
    <t>Těleso trubkového kabelovodu z prostého betonu tř. C 16/20 v otevřeném výkopu</t>
  </si>
  <si>
    <t>m3</t>
  </si>
  <si>
    <t>20</t>
  </si>
  <si>
    <t>https://podminky.urs.cz/item/CS_URS_2025_01/460821111</t>
  </si>
  <si>
    <t>11</t>
  </si>
  <si>
    <t>230011046</t>
  </si>
  <si>
    <t>Montáž potrubí z trub ocelových hladkých tř. 11 až 13 Ø 70 mm, tl. 3,2 mm</t>
  </si>
  <si>
    <t>22</t>
  </si>
  <si>
    <t>https://podminky.urs.cz/item/CS_URS_2025_01/230011046</t>
  </si>
  <si>
    <t>34571342</t>
  </si>
  <si>
    <t>trubka elektroinstalační ocelová žárově zinkovaná závitová M63x1,5 D 58,7/63mm</t>
  </si>
  <si>
    <t>24</t>
  </si>
  <si>
    <t>13</t>
  </si>
  <si>
    <t>34571321</t>
  </si>
  <si>
    <t>spojka ocelová Pz pro trubky elektroinstalační závitová M63x1,5 D 68mm délka 60mm</t>
  </si>
  <si>
    <t>26</t>
  </si>
  <si>
    <t>15</t>
  </si>
  <si>
    <t>R0101004</t>
  </si>
  <si>
    <t>Zatěsnění vstupu do objektu proti vlhkosti</t>
  </si>
  <si>
    <t>ks</t>
  </si>
  <si>
    <t>30</t>
  </si>
  <si>
    <t>Poznámka k položce:_x000d_
Poznámka k položce: Studnařská montážní pěna</t>
  </si>
  <si>
    <t>19</t>
  </si>
  <si>
    <t>460581131</t>
  </si>
  <si>
    <t>Úprava terénu uvedení nezpevněného terénu do původního stavu v místě dočasného uložení výkopku s vyhrabáním, srovnáním a částečným dosetím trávy</t>
  </si>
  <si>
    <t>m2</t>
  </si>
  <si>
    <t>38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</si>
  <si>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</si>
  <si>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</si>
  <si>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</si>
  <si>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40</t>
  </si>
  <si>
    <t>https://podminky.urs.cz/item/CS_URS_2025_01/181411131</t>
  </si>
  <si>
    <t>00572410</t>
  </si>
  <si>
    <t>osivo směs travní parková</t>
  </si>
  <si>
    <t>kg</t>
  </si>
  <si>
    <t>42</t>
  </si>
  <si>
    <t>R0101006</t>
  </si>
  <si>
    <t>rozprostření zeminy -substrátu</t>
  </si>
  <si>
    <t>44</t>
  </si>
  <si>
    <t>23</t>
  </si>
  <si>
    <t>10371500</t>
  </si>
  <si>
    <t>substrát pro trávníky VL</t>
  </si>
  <si>
    <t>46</t>
  </si>
  <si>
    <t>451541111</t>
  </si>
  <si>
    <t>Lože pod potrubí, stoky a drobné objekty v otevřeném výkopu ze štěrkodrtě 0-63 mm</t>
  </si>
  <si>
    <t>48</t>
  </si>
  <si>
    <t>https://podminky.urs.cz/item/CS_URS_2025_01/451541111</t>
  </si>
  <si>
    <t>25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</si>
  <si>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</si>
  <si>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</si>
  <si>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50</t>
  </si>
  <si>
    <t>https://podminky.urs.cz/item/CS_URS_2025_01/212752101</t>
  </si>
  <si>
    <t>R0101007</t>
  </si>
  <si>
    <t>podzemní kabelová komora PVC, rozměr 1400 x 800 x 660</t>
  </si>
  <si>
    <t>52</t>
  </si>
  <si>
    <t>Poznámka k položce:_x000d_
Poznámka k položce: Polyvault 2448-660</t>
  </si>
  <si>
    <t>27</t>
  </si>
  <si>
    <t>460841122</t>
  </si>
  <si>
    <t>Osazení kabelové komory z plastů pro běžné zatížení komorového dílu z polyetylénu HDPE půdorysné plochy přes 1,0 m2 do 1,5 m2, světlé hloubky přes 0,7 do 1,0 m</t>
  </si>
  <si>
    <t>54</t>
  </si>
  <si>
    <t>https://podminky.urs.cz/item/CS_URS_2025_01/460841122</t>
  </si>
  <si>
    <t>29</t>
  </si>
  <si>
    <t>460841152</t>
  </si>
  <si>
    <t>Osazení kabelové komory z plastů pro běžné zatížení víka z oceli, litiny nebo betonu půdorysné plochy přes 1,0 do 1,5 m2</t>
  </si>
  <si>
    <t>58</t>
  </si>
  <si>
    <t>https://podminky.urs.cz/item/CS_URS_2025_01/460841152</t>
  </si>
  <si>
    <t>31</t>
  </si>
  <si>
    <t>R0101010</t>
  </si>
  <si>
    <t>příplatek za zadláždění víka kabelové komory</t>
  </si>
  <si>
    <t>62</t>
  </si>
  <si>
    <t>32</t>
  </si>
  <si>
    <t>R0101011</t>
  </si>
  <si>
    <t xml:space="preserve">víko pro zadláždění  B125 pro KK 1400 x 800</t>
  </si>
  <si>
    <t>64</t>
  </si>
  <si>
    <t>Poznámka k položce:_x000d_
Poznámka k položce: Polyvault</t>
  </si>
  <si>
    <t>Práce a dodávky M</t>
  </si>
  <si>
    <t>21-M</t>
  </si>
  <si>
    <t>Elektromontáže</t>
  </si>
  <si>
    <t>33</t>
  </si>
  <si>
    <t>210890001</t>
  </si>
  <si>
    <t>Montáž označovacích nebo trasovacích prvků pro kabely a vodiče ball markeru</t>
  </si>
  <si>
    <t>66</t>
  </si>
  <si>
    <t>https://podminky.urs.cz/item/CS_URS_2025_01/210890001</t>
  </si>
  <si>
    <t>34</t>
  </si>
  <si>
    <t>34571965</t>
  </si>
  <si>
    <t>ball marker - lokalizace podzemních sítí</t>
  </si>
  <si>
    <t>256</t>
  </si>
  <si>
    <t>68</t>
  </si>
  <si>
    <t>46-M</t>
  </si>
  <si>
    <t>Zemní práce při extr.mont.pracích</t>
  </si>
  <si>
    <t>35</t>
  </si>
  <si>
    <t>460030011</t>
  </si>
  <si>
    <t>Přípravné terénní práce sejmutí drnu včetně nařezání a uložení na hromady na vzdálenost do 50 m nebo naložení na dopravní prostředek jakékoliv tloušťky</t>
  </si>
  <si>
    <t>70</t>
  </si>
  <si>
    <t>https://podminky.urs.cz/item/CS_URS_2025_01/460030011</t>
  </si>
  <si>
    <t>36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</si>
  <si>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</si>
  <si>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</si>
  <si>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72</t>
  </si>
  <si>
    <t>https://podminky.urs.cz/item/CS_URS_2025_01/460161172</t>
  </si>
  <si>
    <t>37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</si>
  <si>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</si>
  <si>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</si>
  <si>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74</t>
  </si>
  <si>
    <t>https://podminky.urs.cz/item/CS_URS_2025_01/460431182</t>
  </si>
  <si>
    <t>460581121</t>
  </si>
  <si>
    <t>Úprava terénu zatravnění, včetně dodání osiva a zalití vodou na rovině</t>
  </si>
  <si>
    <t>76</t>
  </si>
  <si>
    <t>https://podminky.urs.cz/item/CS_URS_2025_01/460581121</t>
  </si>
  <si>
    <t>39</t>
  </si>
  <si>
    <t>468011141</t>
  </si>
  <si>
    <t>Odstranění podkladů nebo krytů komunikací včetně rozpojení na kusy a zarovnání styčné spáry ze živice, tloušťky do 5 cm</t>
  </si>
  <si>
    <t>78</t>
  </si>
  <si>
    <t>https://podminky.urs.cz/item/CS_URS_2025_01/468011141</t>
  </si>
  <si>
    <t>468011131</t>
  </si>
  <si>
    <t>Odstranění podkladů nebo krytů komunikací včetně rozpojení na kusy a zarovnání styčné spáry z betonu prostého, tloušťky do 15 cm</t>
  </si>
  <si>
    <t>80</t>
  </si>
  <si>
    <t>https://podminky.urs.cz/item/CS_URS_2025_01/468011131</t>
  </si>
  <si>
    <t>41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</si>
  <si>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</si>
  <si>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</si>
  <si>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82</t>
  </si>
  <si>
    <t>https://podminky.urs.cz/item/CS_URS_2025_01/468021221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</si>
  <si>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</si>
  <si>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</si>
  <si>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84</t>
  </si>
  <si>
    <t>https://podminky.urs.cz/item/CS_URS_2025_01/460911122</t>
  </si>
  <si>
    <t>45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</si>
  <si>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</si>
  <si>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</si>
  <si>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90</t>
  </si>
  <si>
    <t>https://podminky.urs.cz/item/CS_URS_2025_01/460161142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</si>
  <si>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</si>
  <si>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</si>
  <si>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92</t>
  </si>
  <si>
    <t>https://podminky.urs.cz/item/CS_URS_2025_01/460431152</t>
  </si>
  <si>
    <t>47</t>
  </si>
  <si>
    <t>468011143</t>
  </si>
  <si>
    <t>Odstranění podkladů nebo krytů komunikací včetně rozpojení na kusy a zarovnání styčné spáry ze živice, tloušťky přes 10 do 15 cm</t>
  </si>
  <si>
    <t>94</t>
  </si>
  <si>
    <t>https://podminky.urs.cz/item/CS_URS_2025_01/468011143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</si>
  <si>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</si>
  <si>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</si>
  <si>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96</t>
  </si>
  <si>
    <t>https://podminky.urs.cz/item/CS_URS_2025_01/460161312</t>
  </si>
  <si>
    <t>49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</si>
  <si>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</si>
  <si>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</si>
  <si>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98</t>
  </si>
  <si>
    <t>https://podminky.urs.cz/item/CS_URS_2025_01/460431332</t>
  </si>
  <si>
    <t>460871131</t>
  </si>
  <si>
    <t>Podklad vozovek a chodníků včetně rozprostření a úpravy ze štěrkopísku, včetně zhutnění, tloušťky do 5 cm</t>
  </si>
  <si>
    <t>100</t>
  </si>
  <si>
    <t>https://podminky.urs.cz/item/CS_URS_2025_01/460871131</t>
  </si>
  <si>
    <t>Poznámka k položce:_x000d_
Poznámka k položce: Chodník DL a ZD</t>
  </si>
  <si>
    <t>51</t>
  </si>
  <si>
    <t>460871151</t>
  </si>
  <si>
    <t>Podklad vozovek a chodníků včetně rozprostření a úpravy z kameniva drceného, včetně zhutnění, tloušťky do 10 cm</t>
  </si>
  <si>
    <t>102</t>
  </si>
  <si>
    <t>https://podminky.urs.cz/item/CS_URS_2025_01/460871151</t>
  </si>
  <si>
    <t>Poznámka k položce:_x000d_
Poznámka k položce: Chodník a komunikace</t>
  </si>
  <si>
    <t>460871153</t>
  </si>
  <si>
    <t>Podklad vozovek a chodníků včetně rozprostření a úpravy z kameniva drceného, včetně zhutnění, tloušťky přes 15 do 20 cm</t>
  </si>
  <si>
    <t>104</t>
  </si>
  <si>
    <t>https://podminky.urs.cz/item/CS_URS_2025_01/460871153</t>
  </si>
  <si>
    <t>Poznámka k položce:_x000d_
Poznámka k položce: komunikace ASF, DL a ZD</t>
  </si>
  <si>
    <t>53</t>
  </si>
  <si>
    <t>460881222</t>
  </si>
  <si>
    <t>Kryt vozovek a chodníků z asfaltového betonu vrstva obrusná, tloušťky 4 cm</t>
  </si>
  <si>
    <t>106</t>
  </si>
  <si>
    <t>https://podminky.urs.cz/item/CS_URS_2025_01/460881222</t>
  </si>
  <si>
    <t>Poznámka k položce:_x000d_
Poznámka k položce: Chodník asfalt, komunikace asfalt</t>
  </si>
  <si>
    <t>460881111</t>
  </si>
  <si>
    <t>Kryt vozovek a chodníků z betonu prostého, tloušťky do 5 cm</t>
  </si>
  <si>
    <t>108</t>
  </si>
  <si>
    <t>https://podminky.urs.cz/item/CS_URS_2025_01/460881111</t>
  </si>
  <si>
    <t>Poznámka k položce:_x000d_
Poznámka k položce: Chodník beton</t>
  </si>
  <si>
    <t>55</t>
  </si>
  <si>
    <t>565175103</t>
  </si>
  <si>
    <t>Asfaltový beton vrstva podkladní ACP 16 (obalované kamenivo střednězrnné - OKS) s rozprostřením a zhutněním v pruhu šířky do 1,5 m, po zhutnění tl. 120 mm</t>
  </si>
  <si>
    <t>110</t>
  </si>
  <si>
    <t>https://podminky.urs.cz/item/CS_URS_2025_01/565175103</t>
  </si>
  <si>
    <t>Poznámka k položce:_x000d_
Poznámka k položce: Komunikace asfalt</t>
  </si>
  <si>
    <t>56</t>
  </si>
  <si>
    <t>460881214</t>
  </si>
  <si>
    <t>Kryt vozovek a chodníků z asfaltového betonu vrstva ložní, tloušťky 7 cm</t>
  </si>
  <si>
    <t>112</t>
  </si>
  <si>
    <t>https://podminky.urs.cz/item/CS_URS_2025_01/460881214</t>
  </si>
  <si>
    <t>57</t>
  </si>
  <si>
    <t>460881612</t>
  </si>
  <si>
    <t>Kryt vozovek a chodníků kladení dlažby (materiál ve specifikaci) včetně spárování, do lože z kameniva těženého z dlaždic betonových tvarovaných nebo zámkových</t>
  </si>
  <si>
    <t>114</t>
  </si>
  <si>
    <t>https://podminky.urs.cz/item/CS_URS_2025_01/460881612</t>
  </si>
  <si>
    <t>Poznámka k položce:_x000d_
Poznámka k položce: Komunikace ZD, chodník ZD</t>
  </si>
  <si>
    <t>59245090</t>
  </si>
  <si>
    <t>dlažba zámková betonová profilová 230x140mm tl 80mm přírodní</t>
  </si>
  <si>
    <t>116</t>
  </si>
  <si>
    <t>59</t>
  </si>
  <si>
    <t>468031221</t>
  </si>
  <si>
    <t>Vytrhání obrub s odkopáním horniny a lože, s odhozením nebo naložením na dopravní prostředek stojatých silničních</t>
  </si>
  <si>
    <t>118</t>
  </si>
  <si>
    <t>https://podminky.urs.cz/item/CS_URS_2025_01/468031221</t>
  </si>
  <si>
    <t>60</t>
  </si>
  <si>
    <t>460891221</t>
  </si>
  <si>
    <t>Osazení obrubníku se zřízením lože, s vyplněním a zatřením spár betonového silničního stojatého, do lože z betonu prostého</t>
  </si>
  <si>
    <t>120</t>
  </si>
  <si>
    <t>https://podminky.urs.cz/item/CS_URS_2025_01/460891221</t>
  </si>
  <si>
    <t>Poznámka k položce:_x000d_
Poznámka k položce: Přechody komunikací</t>
  </si>
  <si>
    <t>61</t>
  </si>
  <si>
    <t>59217026</t>
  </si>
  <si>
    <t>obrubník silniční betonový 500x150x250mm</t>
  </si>
  <si>
    <t>122</t>
  </si>
  <si>
    <t>468031211</t>
  </si>
  <si>
    <t>Vytrhání obrub s odkopáním horniny a lože, s odhozením nebo naložením na dopravní prostředek stojatých chodníkových</t>
  </si>
  <si>
    <t>124</t>
  </si>
  <si>
    <t>https://podminky.urs.cz/item/CS_URS_2025_01/468031211</t>
  </si>
  <si>
    <t>63</t>
  </si>
  <si>
    <t>460893111</t>
  </si>
  <si>
    <t>Osazení obrubníku se zřízením lože, s vyplněním a zatřením spár betonového zahradního do lože z betonu prostého</t>
  </si>
  <si>
    <t>126</t>
  </si>
  <si>
    <t>https://podminky.urs.cz/item/CS_URS_2025_01/460893111</t>
  </si>
  <si>
    <t>Poznámka k položce:_x000d_
Poznámka k položce: Přechod chodníků</t>
  </si>
  <si>
    <t>59217011</t>
  </si>
  <si>
    <t>obrubník zahradní betonový 500x50x200mm</t>
  </si>
  <si>
    <t>128</t>
  </si>
  <si>
    <t>65</t>
  </si>
  <si>
    <t>468041111</t>
  </si>
  <si>
    <t>Řezání spár v podkladu nebo krytu betonovém, hloubky do 10 cm</t>
  </si>
  <si>
    <t>130</t>
  </si>
  <si>
    <t>https://podminky.urs.cz/item/CS_URS_2025_01/468041111</t>
  </si>
  <si>
    <t>Poznámka k položce:_x000d_
Poznámka k položce: chodník ASF, BET (řezy)</t>
  </si>
  <si>
    <t>468041122</t>
  </si>
  <si>
    <t>Řezání spár v podkladu nebo krytu živičném, tloušťky přes 5 do 10 cm</t>
  </si>
  <si>
    <t>132</t>
  </si>
  <si>
    <t>https://podminky.urs.cz/item/CS_URS_2025_01/468041122</t>
  </si>
  <si>
    <t>67</t>
  </si>
  <si>
    <t>468041123</t>
  </si>
  <si>
    <t>Řezání spár v podkladu nebo krytu živičném, tloušťky přes 10 do 15 cm</t>
  </si>
  <si>
    <t>134</t>
  </si>
  <si>
    <t>https://podminky.urs.cz/item/CS_URS_2025_01/468041123</t>
  </si>
  <si>
    <t>Poznámka k položce:_x000d_
Poznámka k položce: komunikace ASF (řezy)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</si>
  <si>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</si>
  <si>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</si>
  <si>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136</t>
  </si>
  <si>
    <t>https://podminky.urs.cz/item/CS_URS_2025_01/919732211</t>
  </si>
  <si>
    <t>69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</si>
  <si>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</si>
  <si>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</si>
  <si>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138</t>
  </si>
  <si>
    <t>https://podminky.urs.cz/item/CS_URS_2025_01/460131113</t>
  </si>
  <si>
    <t>174111101</t>
  </si>
  <si>
    <t>Zásyp sypaninou z jakékoliv horniny ručně s uložením výkopku ve vrstvách se zhutněním jam, šachet, rýh nebo kolem objektů v těchto vykopávkách</t>
  </si>
  <si>
    <t>140</t>
  </si>
  <si>
    <t>https://podminky.urs.cz/item/CS_URS_2025_01/174111101</t>
  </si>
  <si>
    <t>73</t>
  </si>
  <si>
    <t>460341111</t>
  </si>
  <si>
    <t>Vodorovné přemístění (odvoz) horniny dopravními prostředky včetně složení, bez naložení a rozprostření jakékoliv třídy, na vzdálenost do 50 m</t>
  </si>
  <si>
    <t>146</t>
  </si>
  <si>
    <t>https://podminky.urs.cz/item/CS_URS_2025_01/460341111</t>
  </si>
  <si>
    <t>Poznámka k položce:_x000d_
Poznámka k položce: Odvoz suti1 km</t>
  </si>
  <si>
    <t>460341112</t>
  </si>
  <si>
    <t>Vodorovné přemístění (odvoz) horniny dopravními prostředky včetně složení, bez naložení a rozprostření jakékoliv třídy, na vzdálenost přes 50 do 500 m</t>
  </si>
  <si>
    <t>148</t>
  </si>
  <si>
    <t>https://podminky.urs.cz/item/CS_URS_2025_01/460341112</t>
  </si>
  <si>
    <t>75</t>
  </si>
  <si>
    <t>469972111</t>
  </si>
  <si>
    <t>Odvoz suti a vybouraných hmot odvoz suti a vybouraných hmot do 1 km</t>
  </si>
  <si>
    <t>150</t>
  </si>
  <si>
    <t>https://podminky.urs.cz/item/CS_URS_2025_01/469972111</t>
  </si>
  <si>
    <t>469972121</t>
  </si>
  <si>
    <t>Odvoz suti a vybouraných hmot odvoz suti a vybouraných hmot Příplatek k ceně za každý další i započatý 1 km</t>
  </si>
  <si>
    <t>152</t>
  </si>
  <si>
    <t>https://podminky.urs.cz/item/CS_URS_2025_01/469972121</t>
  </si>
  <si>
    <t>Poznámka k položce:_x000d_
Poznámka k položce: Odvoz suti nad 1 km (tuny * (vzdálenost km na skládku - 1 km))</t>
  </si>
  <si>
    <t>77</t>
  </si>
  <si>
    <t>460242211</t>
  </si>
  <si>
    <t>Provizorní zajištění inženýrských sítí ve výkopech kabelů při křížení</t>
  </si>
  <si>
    <t>154</t>
  </si>
  <si>
    <t>https://podminky.urs.cz/item/CS_URS_2025_01/460242211</t>
  </si>
  <si>
    <t>977151114</t>
  </si>
  <si>
    <t>Jádrové vrty diamantovými korunkami do stavebních materiálů (železobetonu, betonu, cihel, obkladů, dlažeb, kamene) průměru přes 50 do 60 mm</t>
  </si>
  <si>
    <t>156</t>
  </si>
  <si>
    <t>https://podminky.urs.cz/item/CS_URS_2025_01/977151114</t>
  </si>
  <si>
    <t>79</t>
  </si>
  <si>
    <t>R0146001</t>
  </si>
  <si>
    <t>Utěsnění proti vlhkosti prostupu</t>
  </si>
  <si>
    <t>kpl</t>
  </si>
  <si>
    <t>158</t>
  </si>
  <si>
    <t>81</t>
  </si>
  <si>
    <t>469973120</t>
  </si>
  <si>
    <t>Poplatek za uložení stavebního odpadu (skládkovné) na recyklační skládce z prostého betonu zatříděného do Katalogu odpadů pod kódem 17 01 01</t>
  </si>
  <si>
    <t>162</t>
  </si>
  <si>
    <t>https://podminky.urs.cz/item/CS_URS_2025_01/469973120</t>
  </si>
  <si>
    <t>469973125</t>
  </si>
  <si>
    <t>Poplatek za uložení stavebního odpadu (skládkovné) na recyklační skládce asfaltového bez obsahu dehtu zatříděného do Katalogu odpadů pod kódem 17 03 02</t>
  </si>
  <si>
    <t>164</t>
  </si>
  <si>
    <t>https://podminky.urs.cz/item/CS_URS_2025_01/469973125</t>
  </si>
  <si>
    <t>83</t>
  </si>
  <si>
    <t>171201221</t>
  </si>
  <si>
    <t>Poplatek za uložení stavebního odpadu na skládce (skládkovné) zeminy a kamení zatříděného do Katalogu odpadů pod kódem 17 05 04</t>
  </si>
  <si>
    <t>166</t>
  </si>
  <si>
    <t>https://podminky.urs.cz/item/CS_URS_2025_01/171201221</t>
  </si>
  <si>
    <t>171201231</t>
  </si>
  <si>
    <t>Poplatek za uložení stavebního odpadu na recyklační skládce (skládkovné) zeminy a kamení zatříděného do Katalogu odpadů pod kódem 17 05 04</t>
  </si>
  <si>
    <t>168</t>
  </si>
  <si>
    <t>https://podminky.urs.cz/item/CS_URS_2025_01/171201231</t>
  </si>
  <si>
    <t>85</t>
  </si>
  <si>
    <t>460281111</t>
  </si>
  <si>
    <t>Pažení výkopů příložné plné rýh kabelových, hloubky do 2 m</t>
  </si>
  <si>
    <t>170</t>
  </si>
  <si>
    <t>https://podminky.urs.cz/item/CS_URS_2025_01/460281111</t>
  </si>
  <si>
    <t>86</t>
  </si>
  <si>
    <t>460281114</t>
  </si>
  <si>
    <t>Pažení výkopů rozepření stěn rýh nebo jam</t>
  </si>
  <si>
    <t>172</t>
  </si>
  <si>
    <t>https://podminky.urs.cz/item/CS_URS_2025_01/460281114</t>
  </si>
  <si>
    <t>87</t>
  </si>
  <si>
    <t>460281121</t>
  </si>
  <si>
    <t>Pažení výkopů odstranění pažení příložného plného rýh kabelových, hloubky do 2 m</t>
  </si>
  <si>
    <t>174</t>
  </si>
  <si>
    <t>https://podminky.urs.cz/item/CS_URS_2025_01/460281121</t>
  </si>
  <si>
    <t>88</t>
  </si>
  <si>
    <t>460281124</t>
  </si>
  <si>
    <t>Pažení výkopů odstranění rozepření stěn rýh nebo jam</t>
  </si>
  <si>
    <t>176</t>
  </si>
  <si>
    <t>https://podminky.urs.cz/item/CS_URS_2025_01/460281124</t>
  </si>
  <si>
    <t>89</t>
  </si>
  <si>
    <t>460061121</t>
  </si>
  <si>
    <t>Zabezpečení výkopu a objektů přechodová lávka délky do 2 m včetně zábradlí zřízení</t>
  </si>
  <si>
    <t>178</t>
  </si>
  <si>
    <t>https://podminky.urs.cz/item/CS_URS_2025_01/460061121</t>
  </si>
  <si>
    <t>460061122</t>
  </si>
  <si>
    <t>Zabezpečení výkopu a objektů přechodová lávka délky do 2 m včetně zábradlí odstranění</t>
  </si>
  <si>
    <t>180</t>
  </si>
  <si>
    <t>https://podminky.urs.cz/item/CS_URS_2025_01/460061122</t>
  </si>
  <si>
    <t>91</t>
  </si>
  <si>
    <t>460061141</t>
  </si>
  <si>
    <t>Zabezpečení výkopu a objektů ocelové mobilní oplocení výšky do 1,5 m zřízení</t>
  </si>
  <si>
    <t>182</t>
  </si>
  <si>
    <t>https://podminky.urs.cz/item/CS_URS_2025_01/460061141</t>
  </si>
  <si>
    <t>460061142</t>
  </si>
  <si>
    <t>Zabezpečení výkopu a objektů ocelové mobilní oplocení výšky do 1,5 m odstranění</t>
  </si>
  <si>
    <t>184</t>
  </si>
  <si>
    <t>https://podminky.urs.cz/item/CS_URS_2025_01/460061142</t>
  </si>
  <si>
    <t>93</t>
  </si>
  <si>
    <t>460061171</t>
  </si>
  <si>
    <t>Zabezpečení výkopu a objektů výstražná páska včetně dodávky materiálu zřízení a odstranění</t>
  </si>
  <si>
    <t>186</t>
  </si>
  <si>
    <t>https://podminky.urs.cz/item/CS_URS_2025_01/460061171</t>
  </si>
  <si>
    <t>043154000</t>
  </si>
  <si>
    <t>Zkoušky hutnicí</t>
  </si>
  <si>
    <t>…</t>
  </si>
  <si>
    <t>188</t>
  </si>
  <si>
    <t>https://podminky.urs.cz/item/CS_URS_2025_01/043154000</t>
  </si>
  <si>
    <t>N00</t>
  </si>
  <si>
    <t>Ostatní náklady</t>
  </si>
  <si>
    <t>N01</t>
  </si>
  <si>
    <t>Technologická část</t>
  </si>
  <si>
    <t>97</t>
  </si>
  <si>
    <t>R0301002</t>
  </si>
  <si>
    <t>pokládka svazku zodolněných MT do výkopu</t>
  </si>
  <si>
    <t>262144</t>
  </si>
  <si>
    <t>194</t>
  </si>
  <si>
    <t>34571838</t>
  </si>
  <si>
    <t>mikrotrubička HDPE zemní zodolněná ve svazku 7x D 12/8mm</t>
  </si>
  <si>
    <t>196</t>
  </si>
  <si>
    <t>99</t>
  </si>
  <si>
    <t>R0301003</t>
  </si>
  <si>
    <t>pokládka trubky HDPE 40/33 do výkopu</t>
  </si>
  <si>
    <t>198</t>
  </si>
  <si>
    <t>34571802</t>
  </si>
  <si>
    <t>chránička optického kabelu HDPE jednoplášťová bezhalogenová D 40/33mm</t>
  </si>
  <si>
    <t>200</t>
  </si>
  <si>
    <t>101</t>
  </si>
  <si>
    <t>R0301004</t>
  </si>
  <si>
    <t>příplatek za zatažení prvků do chráničky</t>
  </si>
  <si>
    <t>202</t>
  </si>
  <si>
    <t>R0301005</t>
  </si>
  <si>
    <t>montáž spojky MT vč. pojistky</t>
  </si>
  <si>
    <t>204</t>
  </si>
  <si>
    <t>103</t>
  </si>
  <si>
    <t>34571886</t>
  </si>
  <si>
    <t>spojka mikrotrubiček přímá průhledná plynotěsně utěsňující utažením pro vnější průměr trubičky D 12mm</t>
  </si>
  <si>
    <t>206</t>
  </si>
  <si>
    <t>R0301006</t>
  </si>
  <si>
    <t>montáž koncovky MT vč. pojistky</t>
  </si>
  <si>
    <t>208</t>
  </si>
  <si>
    <t>105</t>
  </si>
  <si>
    <t>34571870</t>
  </si>
  <si>
    <t>koncovka trubičky D vodotěsně utěsňující včetně pojistky proti vytržení pro vnější průměr trubičky D 12mm</t>
  </si>
  <si>
    <t>210</t>
  </si>
  <si>
    <t>R0301007</t>
  </si>
  <si>
    <t>montáž spojky na trubku HDPE d40</t>
  </si>
  <si>
    <t>212</t>
  </si>
  <si>
    <t>107</t>
  </si>
  <si>
    <t>34571809</t>
  </si>
  <si>
    <t>spojka šroubovací pro chráničky optického kabelu D 40mm</t>
  </si>
  <si>
    <t>214</t>
  </si>
  <si>
    <t>R0301008</t>
  </si>
  <si>
    <t>montáž koncovky na trubku HDPE d40</t>
  </si>
  <si>
    <t>216</t>
  </si>
  <si>
    <t>109</t>
  </si>
  <si>
    <t>34571814</t>
  </si>
  <si>
    <t>koncovka pro chráničky optického kabelu D 40mm</t>
  </si>
  <si>
    <t>218</t>
  </si>
  <si>
    <t>34571814R</t>
  </si>
  <si>
    <t>koncovka pro chráničky optického kabelu D 40mm s ventilkem</t>
  </si>
  <si>
    <t>220</t>
  </si>
  <si>
    <t>111</t>
  </si>
  <si>
    <t>R0301009</t>
  </si>
  <si>
    <t>koordinace a spolupráce pracovníků THMU pro práce v kolektoru, nebo při křížení teplovodu</t>
  </si>
  <si>
    <t>hod</t>
  </si>
  <si>
    <t>222</t>
  </si>
  <si>
    <t>113</t>
  </si>
  <si>
    <t>R0301011</t>
  </si>
  <si>
    <t>kalibrace a tlaková zkouška nové MT</t>
  </si>
  <si>
    <t>226</t>
  </si>
  <si>
    <t>R0301012</t>
  </si>
  <si>
    <t>kalibrace a tlaková zkouška nové trubky HDPE 40/33</t>
  </si>
  <si>
    <t>228</t>
  </si>
  <si>
    <t>117</t>
  </si>
  <si>
    <t>R0301015</t>
  </si>
  <si>
    <t>drobný čistící a montážní materiál</t>
  </si>
  <si>
    <t>Kč</t>
  </si>
  <si>
    <t>234</t>
  </si>
  <si>
    <t>Poznámka k položce:_x000d_
Poznámka k položce: 2% z dodávky materiálu</t>
  </si>
  <si>
    <t>VRN</t>
  </si>
  <si>
    <t>Vedlejší rozpočtové náklady</t>
  </si>
  <si>
    <t>VRN9</t>
  </si>
  <si>
    <t xml:space="preserve">Průzkumné, zeměměřičské a projektové práce   </t>
  </si>
  <si>
    <t>460010024</t>
  </si>
  <si>
    <t>Vytyčení trasy vedení kabelového (podzemního) v zastavěném prostoru</t>
  </si>
  <si>
    <t>km</t>
  </si>
  <si>
    <t>236</t>
  </si>
  <si>
    <t>https://podminky.urs.cz/item/CS_URS_2025_01/460010024</t>
  </si>
  <si>
    <t>Poznámka k položce:_x000d_
Poznámka k položce: Vytýčení nové trasy výkopů</t>
  </si>
  <si>
    <t>119</t>
  </si>
  <si>
    <t>460010025</t>
  </si>
  <si>
    <t>Vytyčení trasy inženýrských sítí v zastavěném prostoru</t>
  </si>
  <si>
    <t>238</t>
  </si>
  <si>
    <t>https://podminky.urs.cz/item/CS_URS_2025_01/460010025</t>
  </si>
  <si>
    <t>Poznámka k položce:_x000d_
Poznámka k položce: Vytýčení stávajících inženýrských sítí (voda, plyn, …)</t>
  </si>
  <si>
    <t>012154000</t>
  </si>
  <si>
    <t>Vytyčení hranice pozemku</t>
  </si>
  <si>
    <t>240</t>
  </si>
  <si>
    <t>https://podminky.urs.cz/item/CS_URS_2025_01/012154000</t>
  </si>
  <si>
    <t>Poznámka k položce:_x000d_
Poznámka k položce: Vytýčení hranic pozemků v trase výkopů</t>
  </si>
  <si>
    <t>121</t>
  </si>
  <si>
    <t>012164000</t>
  </si>
  <si>
    <t>Vytyčení a zaměření inženýrských sítí</t>
  </si>
  <si>
    <t>242</t>
  </si>
  <si>
    <t>https://podminky.urs.cz/item/CS_URS_2025_01/012164000</t>
  </si>
  <si>
    <t>R5000001</t>
  </si>
  <si>
    <t>Inženýrské činnosti (inženýring, koordinace, dohled stavbyvedoucího, správní poplatky, zajištění DIR + DIO, zajištění BOZP)</t>
  </si>
  <si>
    <t>1024</t>
  </si>
  <si>
    <t>1383755714</t>
  </si>
  <si>
    <t>147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</si>
  <si>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</si>
  <si>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</si>
  <si>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-503964173</t>
  </si>
  <si>
    <t>D5</t>
  </si>
  <si>
    <t xml:space="preserve">Ostatní náklady   </t>
  </si>
  <si>
    <t>OST</t>
  </si>
  <si>
    <t>Náklady vyvolané investicí</t>
  </si>
  <si>
    <t>244</t>
  </si>
  <si>
    <t>123</t>
  </si>
  <si>
    <t>246</t>
  </si>
  <si>
    <t>248</t>
  </si>
  <si>
    <t>125</t>
  </si>
  <si>
    <t>250</t>
  </si>
  <si>
    <t>129</t>
  </si>
  <si>
    <t>258</t>
  </si>
  <si>
    <t>260</t>
  </si>
  <si>
    <t>131</t>
  </si>
  <si>
    <t>262</t>
  </si>
  <si>
    <t>264</t>
  </si>
  <si>
    <t>133</t>
  </si>
  <si>
    <t>266</t>
  </si>
  <si>
    <t>268</t>
  </si>
  <si>
    <t>135</t>
  </si>
  <si>
    <t>270</t>
  </si>
  <si>
    <t>Poznámka k položce:_x000d_
Poznámka k položce: Spotřeba: 38 kus/m2</t>
  </si>
  <si>
    <t>272</t>
  </si>
  <si>
    <t>137</t>
  </si>
  <si>
    <t>274</t>
  </si>
  <si>
    <t>276</t>
  </si>
  <si>
    <t>139</t>
  </si>
  <si>
    <t>278</t>
  </si>
  <si>
    <t>280</t>
  </si>
  <si>
    <t>141</t>
  </si>
  <si>
    <t>282</t>
  </si>
  <si>
    <t>142</t>
  </si>
  <si>
    <t>284</t>
  </si>
  <si>
    <t>143</t>
  </si>
  <si>
    <t>286</t>
  </si>
  <si>
    <t>144</t>
  </si>
  <si>
    <t>184818232</t>
  </si>
  <si>
    <t>Ochrana kmene bedněním před poškozením stavebním provozem zřízení včetně odstranění výšky bednění do 2 m průměru kmene přes 300 do 500 mm</t>
  </si>
  <si>
    <t>288</t>
  </si>
  <si>
    <t>https://podminky.urs.cz/item/CS_URS_2025_01/184818232</t>
  </si>
  <si>
    <t>145</t>
  </si>
  <si>
    <t>R0501001</t>
  </si>
  <si>
    <t>Dendrologické úpravy stromů a keřů, výsasdsba poškozených keřů</t>
  </si>
  <si>
    <t>290</t>
  </si>
  <si>
    <t>LOK 6 - úsek 17 - Lokalita 6 - Neštěmice, úsek 17 - body 1, 36, 11, 38, 47</t>
  </si>
  <si>
    <t>R0101005</t>
  </si>
  <si>
    <t>křížení vodního toku - v ocelové chráničce 127 x 4mm</t>
  </si>
  <si>
    <t>17</t>
  </si>
  <si>
    <t>230011077</t>
  </si>
  <si>
    <t>Montáž potrubí z trub ocelových hladkých tř. 11 až 13 Ø 133 mm, tl. 4,5 mm</t>
  </si>
  <si>
    <t>https://podminky.urs.cz/item/CS_URS_2025_01/230011077</t>
  </si>
  <si>
    <t>55283920</t>
  </si>
  <si>
    <t>trubka ocelová bezešvá hladká jakost 11 353 127x4,0mm</t>
  </si>
  <si>
    <t>28</t>
  </si>
  <si>
    <t>R0101008</t>
  </si>
  <si>
    <t>podzemní kabelová komora PVC, rozměr 1400 x 800 x 760</t>
  </si>
  <si>
    <t>Poznámka k položce:_x000d_
Poznámka k položce: Polyvault 2448-760</t>
  </si>
  <si>
    <t>R0101009</t>
  </si>
  <si>
    <t>víko ocel B125 pro KK 1400 x 800</t>
  </si>
  <si>
    <t>71</t>
  </si>
  <si>
    <t>141720016</t>
  </si>
  <si>
    <t>Neřízený zemní protlak v hornině třídy těžitelnosti I a II, skupiny 3 a 4 průměru protlaku přes 110 do 125 mm</t>
  </si>
  <si>
    <t>https://podminky.urs.cz/item/CS_URS_2025_01/141720016</t>
  </si>
  <si>
    <t>95</t>
  </si>
  <si>
    <t>R0301001</t>
  </si>
  <si>
    <t>pokládka zodolněné MT do výkopu</t>
  </si>
  <si>
    <t>190</t>
  </si>
  <si>
    <t>34571828</t>
  </si>
  <si>
    <t>mikrotrubička HDPE zemní zodolněná vnitřní lubrikační vrstva D 12/8mm</t>
  </si>
  <si>
    <t>192</t>
  </si>
  <si>
    <t>115</t>
  </si>
  <si>
    <t>R0301013</t>
  </si>
  <si>
    <t>vyčištění stávající chráničky / trubky pro zatažení prvků</t>
  </si>
  <si>
    <t>230</t>
  </si>
  <si>
    <t>R0301014</t>
  </si>
  <si>
    <t>práce ve stávající kabelové komoře / šachtě kolektoru - vyhlednání, otevření / zavření, vyčištění</t>
  </si>
  <si>
    <t>232</t>
  </si>
  <si>
    <t>1000537215</t>
  </si>
  <si>
    <t>1928406106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</si>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</sst>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460581131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451541111" TargetMode="External" /><Relationship Id="rId10" Type="http://schemas.openxmlformats.org/officeDocument/2006/relationships/hyperlink" Target="https://podminky.urs.cz/item/CS_URS_2025_01/212752101" TargetMode="External" /><Relationship Id="rId11" Type="http://schemas.openxmlformats.org/officeDocument/2006/relationships/hyperlink" Target="https://podminky.urs.cz/item/CS_URS_2025_01/460841122" TargetMode="External" /><Relationship Id="rId12" Type="http://schemas.openxmlformats.org/officeDocument/2006/relationships/hyperlink" Target="https://podminky.urs.cz/item/CS_URS_2025_01/460841152" TargetMode="External" /><Relationship Id="rId13" Type="http://schemas.openxmlformats.org/officeDocument/2006/relationships/hyperlink" Target="https://podminky.urs.cz/item/CS_URS_2025_01/210890001" TargetMode="External" /><Relationship Id="rId14" Type="http://schemas.openxmlformats.org/officeDocument/2006/relationships/hyperlink" Target="https://podminky.urs.cz/item/CS_URS_2025_01/460030011" TargetMode="External" /><Relationship Id="rId15" Type="http://schemas.openxmlformats.org/officeDocument/2006/relationships/hyperlink" Target="https://podminky.urs.cz/item/CS_URS_2025_01/460161172" TargetMode="External" /><Relationship Id="rId16" Type="http://schemas.openxmlformats.org/officeDocument/2006/relationships/hyperlink" Target="https://podminky.urs.cz/item/CS_URS_2025_01/460431182" TargetMode="External" /><Relationship Id="rId17" Type="http://schemas.openxmlformats.org/officeDocument/2006/relationships/hyperlink" Target="https://podminky.urs.cz/item/CS_URS_2025_01/460581121" TargetMode="External" /><Relationship Id="rId18" Type="http://schemas.openxmlformats.org/officeDocument/2006/relationships/hyperlink" Target="https://podminky.urs.cz/item/CS_URS_2025_01/468011141" TargetMode="External" /><Relationship Id="rId19" Type="http://schemas.openxmlformats.org/officeDocument/2006/relationships/hyperlink" Target="https://podminky.urs.cz/item/CS_URS_2025_01/468011131" TargetMode="External" /><Relationship Id="rId20" Type="http://schemas.openxmlformats.org/officeDocument/2006/relationships/hyperlink" Target="https://podminky.urs.cz/item/CS_URS_2025_01/468021221" TargetMode="External" /><Relationship Id="rId21" Type="http://schemas.openxmlformats.org/officeDocument/2006/relationships/hyperlink" Target="https://podminky.urs.cz/item/CS_URS_2025_01/460911122" TargetMode="External" /><Relationship Id="rId22" Type="http://schemas.openxmlformats.org/officeDocument/2006/relationships/hyperlink" Target="https://podminky.urs.cz/item/CS_URS_2025_01/460161142" TargetMode="External" /><Relationship Id="rId23" Type="http://schemas.openxmlformats.org/officeDocument/2006/relationships/hyperlink" Target="https://podminky.urs.cz/item/CS_URS_2025_01/460431152" TargetMode="External" /><Relationship Id="rId24" Type="http://schemas.openxmlformats.org/officeDocument/2006/relationships/hyperlink" Target="https://podminky.urs.cz/item/CS_URS_2025_01/468011143" TargetMode="External" /><Relationship Id="rId25" Type="http://schemas.openxmlformats.org/officeDocument/2006/relationships/hyperlink" Target="https://podminky.urs.cz/item/CS_URS_2025_01/460161312" TargetMode="External" /><Relationship Id="rId26" Type="http://schemas.openxmlformats.org/officeDocument/2006/relationships/hyperlink" Target="https://podminky.urs.cz/item/CS_URS_2025_01/460431332" TargetMode="External" /><Relationship Id="rId27" Type="http://schemas.openxmlformats.org/officeDocument/2006/relationships/hyperlink" Target="https://podminky.urs.cz/item/CS_URS_2025_01/460871131" TargetMode="External" /><Relationship Id="rId28" Type="http://schemas.openxmlformats.org/officeDocument/2006/relationships/hyperlink" Target="https://podminky.urs.cz/item/CS_URS_2025_01/460871151" TargetMode="External" /><Relationship Id="rId29" Type="http://schemas.openxmlformats.org/officeDocument/2006/relationships/hyperlink" Target="https://podminky.urs.cz/item/CS_URS_2025_01/460871153" TargetMode="External" /><Relationship Id="rId30" Type="http://schemas.openxmlformats.org/officeDocument/2006/relationships/hyperlink" Target="https://podminky.urs.cz/item/CS_URS_2025_01/460881222" TargetMode="External" /><Relationship Id="rId31" Type="http://schemas.openxmlformats.org/officeDocument/2006/relationships/hyperlink" Target="https://podminky.urs.cz/item/CS_URS_2025_01/460881111" TargetMode="External" /><Relationship Id="rId32" Type="http://schemas.openxmlformats.org/officeDocument/2006/relationships/hyperlink" Target="https://podminky.urs.cz/item/CS_URS_2025_01/565175103" TargetMode="External" /><Relationship Id="rId33" Type="http://schemas.openxmlformats.org/officeDocument/2006/relationships/hyperlink" Target="https://podminky.urs.cz/item/CS_URS_2025_01/460881214" TargetMode="External" /><Relationship Id="rId34" Type="http://schemas.openxmlformats.org/officeDocument/2006/relationships/hyperlink" Target="https://podminky.urs.cz/item/CS_URS_2025_01/460881612" TargetMode="External" /><Relationship Id="rId35" Type="http://schemas.openxmlformats.org/officeDocument/2006/relationships/hyperlink" Target="https://podminky.urs.cz/item/CS_URS_2025_01/468031221" TargetMode="External" /><Relationship Id="rId36" Type="http://schemas.openxmlformats.org/officeDocument/2006/relationships/hyperlink" Target="https://podminky.urs.cz/item/CS_URS_2025_01/460891221" TargetMode="External" /><Relationship Id="rId37" Type="http://schemas.openxmlformats.org/officeDocument/2006/relationships/hyperlink" Target="https://podminky.urs.cz/item/CS_URS_2025_01/468031211" TargetMode="External" /><Relationship Id="rId38" Type="http://schemas.openxmlformats.org/officeDocument/2006/relationships/hyperlink" Target="https://podminky.urs.cz/item/CS_URS_2025_01/460893111" TargetMode="External" /><Relationship Id="rId39" Type="http://schemas.openxmlformats.org/officeDocument/2006/relationships/hyperlink" Target="https://podminky.urs.cz/item/CS_URS_2025_01/468041111" TargetMode="External" /><Relationship Id="rId40" Type="http://schemas.openxmlformats.org/officeDocument/2006/relationships/hyperlink" Target="https://podminky.urs.cz/item/CS_URS_2025_01/468041122" TargetMode="External" /><Relationship Id="rId41" Type="http://schemas.openxmlformats.org/officeDocument/2006/relationships/hyperlink" Target="https://podminky.urs.cz/item/CS_URS_2025_01/468041123" TargetMode="External" /><Relationship Id="rId42" Type="http://schemas.openxmlformats.org/officeDocument/2006/relationships/hyperlink" Target="https://podminky.urs.cz/item/CS_URS_2025_01/919732211" TargetMode="External" /><Relationship Id="rId43" Type="http://schemas.openxmlformats.org/officeDocument/2006/relationships/hyperlink" Target="https://podminky.urs.cz/item/CS_URS_2025_01/460131113" TargetMode="External" /><Relationship Id="rId44" Type="http://schemas.openxmlformats.org/officeDocument/2006/relationships/hyperlink" Target="https://podminky.urs.cz/item/CS_URS_2025_01/174111101" TargetMode="External" /><Relationship Id="rId45" Type="http://schemas.openxmlformats.org/officeDocument/2006/relationships/hyperlink" Target="https://podminky.urs.cz/item/CS_URS_2025_01/460341111" TargetMode="External" /><Relationship Id="rId46" Type="http://schemas.openxmlformats.org/officeDocument/2006/relationships/hyperlink" Target="https://podminky.urs.cz/item/CS_URS_2025_01/460341112" TargetMode="External" /><Relationship Id="rId47" Type="http://schemas.openxmlformats.org/officeDocument/2006/relationships/hyperlink" Target="https://podminky.urs.cz/item/CS_URS_2025_01/469972111" TargetMode="External" /><Relationship Id="rId48" Type="http://schemas.openxmlformats.org/officeDocument/2006/relationships/hyperlink" Target="https://podminky.urs.cz/item/CS_URS_2025_01/469972121" TargetMode="External" /><Relationship Id="rId49" Type="http://schemas.openxmlformats.org/officeDocument/2006/relationships/hyperlink" Target="https://podminky.urs.cz/item/CS_URS_2025_01/460242211" TargetMode="External" /><Relationship Id="rId50" Type="http://schemas.openxmlformats.org/officeDocument/2006/relationships/hyperlink" Target="https://podminky.urs.cz/item/CS_URS_2025_01/977151114" TargetMode="External" /><Relationship Id="rId51" Type="http://schemas.openxmlformats.org/officeDocument/2006/relationships/hyperlink" Target="https://podminky.urs.cz/item/CS_URS_2025_01/469973120" TargetMode="External" /><Relationship Id="rId52" Type="http://schemas.openxmlformats.org/officeDocument/2006/relationships/hyperlink" Target="https://podminky.urs.cz/item/CS_URS_2025_01/469973125" TargetMode="External" /><Relationship Id="rId53" Type="http://schemas.openxmlformats.org/officeDocument/2006/relationships/hyperlink" Target="https://podminky.urs.cz/item/CS_URS_2025_01/171201221" TargetMode="External" /><Relationship Id="rId54" Type="http://schemas.openxmlformats.org/officeDocument/2006/relationships/hyperlink" Target="https://podminky.urs.cz/item/CS_URS_2025_01/171201231" TargetMode="External" /><Relationship Id="rId55" Type="http://schemas.openxmlformats.org/officeDocument/2006/relationships/hyperlink" Target="https://podminky.urs.cz/item/CS_URS_2025_01/460281111" TargetMode="External" /><Relationship Id="rId56" Type="http://schemas.openxmlformats.org/officeDocument/2006/relationships/hyperlink" Target="https://podminky.urs.cz/item/CS_URS_2025_01/460281114" TargetMode="External" /><Relationship Id="rId57" Type="http://schemas.openxmlformats.org/officeDocument/2006/relationships/hyperlink" Target="https://podminky.urs.cz/item/CS_URS_2025_01/460281121" TargetMode="External" /><Relationship Id="rId58" Type="http://schemas.openxmlformats.org/officeDocument/2006/relationships/hyperlink" Target="https://podminky.urs.cz/item/CS_URS_2025_01/460281124" TargetMode="External" /><Relationship Id="rId59" Type="http://schemas.openxmlformats.org/officeDocument/2006/relationships/hyperlink" Target="https://podminky.urs.cz/item/CS_URS_2025_01/460061121" TargetMode="External" /><Relationship Id="rId60" Type="http://schemas.openxmlformats.org/officeDocument/2006/relationships/hyperlink" Target="https://podminky.urs.cz/item/CS_URS_2025_01/460061122" TargetMode="External" /><Relationship Id="rId61" Type="http://schemas.openxmlformats.org/officeDocument/2006/relationships/hyperlink" Target="https://podminky.urs.cz/item/CS_URS_2025_01/460061141" TargetMode="External" /><Relationship Id="rId62" Type="http://schemas.openxmlformats.org/officeDocument/2006/relationships/hyperlink" Target="https://podminky.urs.cz/item/CS_URS_2025_01/460061142" TargetMode="External" /><Relationship Id="rId63" Type="http://schemas.openxmlformats.org/officeDocument/2006/relationships/hyperlink" Target="https://podminky.urs.cz/item/CS_URS_2025_01/460061171" TargetMode="External" /><Relationship Id="rId64" Type="http://schemas.openxmlformats.org/officeDocument/2006/relationships/hyperlink" Target="https://podminky.urs.cz/item/CS_URS_2025_01/043154000" TargetMode="External" /><Relationship Id="rId65" Type="http://schemas.openxmlformats.org/officeDocument/2006/relationships/hyperlink" Target="https://podminky.urs.cz/item/CS_URS_2025_01/460010024" TargetMode="External" /><Relationship Id="rId66" Type="http://schemas.openxmlformats.org/officeDocument/2006/relationships/hyperlink" Target="https://podminky.urs.cz/item/CS_URS_2025_01/460010025" TargetMode="External" /><Relationship Id="rId67" Type="http://schemas.openxmlformats.org/officeDocument/2006/relationships/hyperlink" Target="https://podminky.urs.cz/item/CS_URS_2025_01/012154000" TargetMode="External" /><Relationship Id="rId68" Type="http://schemas.openxmlformats.org/officeDocument/2006/relationships/hyperlink" Target="https://podminky.urs.cz/item/CS_URS_2025_01/012164000" TargetMode="External" /><Relationship Id="rId69" Type="http://schemas.openxmlformats.org/officeDocument/2006/relationships/hyperlink" Target="https://podminky.urs.cz/item/CS_URS_2025_01/468011141" TargetMode="External" /><Relationship Id="rId70" Type="http://schemas.openxmlformats.org/officeDocument/2006/relationships/hyperlink" Target="https://podminky.urs.cz/item/CS_URS_2025_01/468011131" TargetMode="External" /><Relationship Id="rId71" Type="http://schemas.openxmlformats.org/officeDocument/2006/relationships/hyperlink" Target="https://podminky.urs.cz/item/CS_URS_2025_01/468021221" TargetMode="External" /><Relationship Id="rId72" Type="http://schemas.openxmlformats.org/officeDocument/2006/relationships/hyperlink" Target="https://podminky.urs.cz/item/CS_URS_2025_01/460911122" TargetMode="External" /><Relationship Id="rId73" Type="http://schemas.openxmlformats.org/officeDocument/2006/relationships/hyperlink" Target="https://podminky.urs.cz/item/CS_URS_2025_01/468011143" TargetMode="External" /><Relationship Id="rId74" Type="http://schemas.openxmlformats.org/officeDocument/2006/relationships/hyperlink" Target="https://podminky.urs.cz/item/CS_URS_2025_01/460871131" TargetMode="External" /><Relationship Id="rId75" Type="http://schemas.openxmlformats.org/officeDocument/2006/relationships/hyperlink" Target="https://podminky.urs.cz/item/CS_URS_2025_01/460881222" TargetMode="External" /><Relationship Id="rId76" Type="http://schemas.openxmlformats.org/officeDocument/2006/relationships/hyperlink" Target="https://podminky.urs.cz/item/CS_URS_2025_01/460881111" TargetMode="External" /><Relationship Id="rId77" Type="http://schemas.openxmlformats.org/officeDocument/2006/relationships/hyperlink" Target="https://podminky.urs.cz/item/CS_URS_2025_01/565175103" TargetMode="External" /><Relationship Id="rId78" Type="http://schemas.openxmlformats.org/officeDocument/2006/relationships/hyperlink" Target="https://podminky.urs.cz/item/CS_URS_2025_01/460881214" TargetMode="External" /><Relationship Id="rId79" Type="http://schemas.openxmlformats.org/officeDocument/2006/relationships/hyperlink" Target="https://podminky.urs.cz/item/CS_URS_2025_01/460881612" TargetMode="External" /><Relationship Id="rId80" Type="http://schemas.openxmlformats.org/officeDocument/2006/relationships/hyperlink" Target="https://podminky.urs.cz/item/CS_URS_2025_01/468041111" TargetMode="External" /><Relationship Id="rId81" Type="http://schemas.openxmlformats.org/officeDocument/2006/relationships/hyperlink" Target="https://podminky.urs.cz/item/CS_URS_2025_01/468041122" TargetMode="External" /><Relationship Id="rId82" Type="http://schemas.openxmlformats.org/officeDocument/2006/relationships/hyperlink" Target="https://podminky.urs.cz/item/CS_URS_2025_01/468041123" TargetMode="External" /><Relationship Id="rId83" Type="http://schemas.openxmlformats.org/officeDocument/2006/relationships/hyperlink" Target="https://podminky.urs.cz/item/CS_URS_2025_01/919732211" TargetMode="External" /><Relationship Id="rId84" Type="http://schemas.openxmlformats.org/officeDocument/2006/relationships/hyperlink" Target="https://podminky.urs.cz/item/CS_URS_2025_01/469972111" TargetMode="External" /><Relationship Id="rId85" Type="http://schemas.openxmlformats.org/officeDocument/2006/relationships/hyperlink" Target="https://podminky.urs.cz/item/CS_URS_2025_01/469972121" TargetMode="External" /><Relationship Id="rId86" Type="http://schemas.openxmlformats.org/officeDocument/2006/relationships/hyperlink" Target="https://podminky.urs.cz/item/CS_URS_2025_01/469973120" TargetMode="External" /><Relationship Id="rId87" Type="http://schemas.openxmlformats.org/officeDocument/2006/relationships/hyperlink" Target="https://podminky.urs.cz/item/CS_URS_2025_01/469973125" TargetMode="External" /><Relationship Id="rId88" Type="http://schemas.openxmlformats.org/officeDocument/2006/relationships/hyperlink" Target="https://podminky.urs.cz/item/CS_URS_2025_01/184818232" TargetMode="External" /><Relationship Id="rId8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230011077" TargetMode="External" /><Relationship Id="rId8" Type="http://schemas.openxmlformats.org/officeDocument/2006/relationships/hyperlink" Target="https://podminky.urs.cz/item/CS_URS_2025_01/460581131" TargetMode="External" /><Relationship Id="rId9" Type="http://schemas.openxmlformats.org/officeDocument/2006/relationships/hyperlink" Target="https://podminky.urs.cz/item/CS_URS_2025_01/181411131" TargetMode="External" /><Relationship Id="rId10" Type="http://schemas.openxmlformats.org/officeDocument/2006/relationships/hyperlink" Target="https://podminky.urs.cz/item/CS_URS_2025_01/451541111" TargetMode="External" /><Relationship Id="rId11" Type="http://schemas.openxmlformats.org/officeDocument/2006/relationships/hyperlink" Target="https://podminky.urs.cz/item/CS_URS_2025_01/212752101" TargetMode="External" /><Relationship Id="rId12" Type="http://schemas.openxmlformats.org/officeDocument/2006/relationships/hyperlink" Target="https://podminky.urs.cz/item/CS_URS_2025_01/460841122" TargetMode="External" /><Relationship Id="rId13" Type="http://schemas.openxmlformats.org/officeDocument/2006/relationships/hyperlink" Target="https://podminky.urs.cz/item/CS_URS_2025_01/460841152" TargetMode="External" /><Relationship Id="rId14" Type="http://schemas.openxmlformats.org/officeDocument/2006/relationships/hyperlink" Target="https://podminky.urs.cz/item/CS_URS_2025_01/210890001" TargetMode="External" /><Relationship Id="rId15" Type="http://schemas.openxmlformats.org/officeDocument/2006/relationships/hyperlink" Target="https://podminky.urs.cz/item/CS_URS_2025_01/460030011" TargetMode="External" /><Relationship Id="rId16" Type="http://schemas.openxmlformats.org/officeDocument/2006/relationships/hyperlink" Target="https://podminky.urs.cz/item/CS_URS_2025_01/460161172" TargetMode="External" /><Relationship Id="rId17" Type="http://schemas.openxmlformats.org/officeDocument/2006/relationships/hyperlink" Target="https://podminky.urs.cz/item/CS_URS_2025_01/460431182" TargetMode="External" /><Relationship Id="rId18" Type="http://schemas.openxmlformats.org/officeDocument/2006/relationships/hyperlink" Target="https://podminky.urs.cz/item/CS_URS_2025_01/460581121" TargetMode="External" /><Relationship Id="rId19" Type="http://schemas.openxmlformats.org/officeDocument/2006/relationships/hyperlink" Target="https://podminky.urs.cz/item/CS_URS_2025_01/468011141" TargetMode="External" /><Relationship Id="rId20" Type="http://schemas.openxmlformats.org/officeDocument/2006/relationships/hyperlink" Target="https://podminky.urs.cz/item/CS_URS_2025_01/468011131" TargetMode="External" /><Relationship Id="rId21" Type="http://schemas.openxmlformats.org/officeDocument/2006/relationships/hyperlink" Target="https://podminky.urs.cz/item/CS_URS_2025_01/468021221" TargetMode="External" /><Relationship Id="rId22" Type="http://schemas.openxmlformats.org/officeDocument/2006/relationships/hyperlink" Target="https://podminky.urs.cz/item/CS_URS_2025_01/460911122" TargetMode="External" /><Relationship Id="rId23" Type="http://schemas.openxmlformats.org/officeDocument/2006/relationships/hyperlink" Target="https://podminky.urs.cz/item/CS_URS_2025_01/460161142" TargetMode="External" /><Relationship Id="rId24" Type="http://schemas.openxmlformats.org/officeDocument/2006/relationships/hyperlink" Target="https://podminky.urs.cz/item/CS_URS_2025_01/460431152" TargetMode="External" /><Relationship Id="rId25" Type="http://schemas.openxmlformats.org/officeDocument/2006/relationships/hyperlink" Target="https://podminky.urs.cz/item/CS_URS_2025_01/468011143" TargetMode="External" /><Relationship Id="rId26" Type="http://schemas.openxmlformats.org/officeDocument/2006/relationships/hyperlink" Target="https://podminky.urs.cz/item/CS_URS_2025_01/460161312" TargetMode="External" /><Relationship Id="rId27" Type="http://schemas.openxmlformats.org/officeDocument/2006/relationships/hyperlink" Target="https://podminky.urs.cz/item/CS_URS_2025_01/460431332" TargetMode="External" /><Relationship Id="rId28" Type="http://schemas.openxmlformats.org/officeDocument/2006/relationships/hyperlink" Target="https://podminky.urs.cz/item/CS_URS_2025_01/460871131" TargetMode="External" /><Relationship Id="rId29" Type="http://schemas.openxmlformats.org/officeDocument/2006/relationships/hyperlink" Target="https://podminky.urs.cz/item/CS_URS_2025_01/460871151" TargetMode="External" /><Relationship Id="rId30" Type="http://schemas.openxmlformats.org/officeDocument/2006/relationships/hyperlink" Target="https://podminky.urs.cz/item/CS_URS_2025_01/460871153" TargetMode="External" /><Relationship Id="rId31" Type="http://schemas.openxmlformats.org/officeDocument/2006/relationships/hyperlink" Target="https://podminky.urs.cz/item/CS_URS_2025_01/460881222" TargetMode="External" /><Relationship Id="rId32" Type="http://schemas.openxmlformats.org/officeDocument/2006/relationships/hyperlink" Target="https://podminky.urs.cz/item/CS_URS_2025_01/460881111" TargetMode="External" /><Relationship Id="rId33" Type="http://schemas.openxmlformats.org/officeDocument/2006/relationships/hyperlink" Target="https://podminky.urs.cz/item/CS_URS_2025_01/565175103" TargetMode="External" /><Relationship Id="rId34" Type="http://schemas.openxmlformats.org/officeDocument/2006/relationships/hyperlink" Target="https://podminky.urs.cz/item/CS_URS_2025_01/460881214" TargetMode="External" /><Relationship Id="rId35" Type="http://schemas.openxmlformats.org/officeDocument/2006/relationships/hyperlink" Target="https://podminky.urs.cz/item/CS_URS_2025_01/460881612" TargetMode="External" /><Relationship Id="rId36" Type="http://schemas.openxmlformats.org/officeDocument/2006/relationships/hyperlink" Target="https://podminky.urs.cz/item/CS_URS_2025_01/468031221" TargetMode="External" /><Relationship Id="rId37" Type="http://schemas.openxmlformats.org/officeDocument/2006/relationships/hyperlink" Target="https://podminky.urs.cz/item/CS_URS_2025_01/460891221" TargetMode="External" /><Relationship Id="rId38" Type="http://schemas.openxmlformats.org/officeDocument/2006/relationships/hyperlink" Target="https://podminky.urs.cz/item/CS_URS_2025_01/468031211" TargetMode="External" /><Relationship Id="rId39" Type="http://schemas.openxmlformats.org/officeDocument/2006/relationships/hyperlink" Target="https://podminky.urs.cz/item/CS_URS_2025_01/460893111" TargetMode="External" /><Relationship Id="rId40" Type="http://schemas.openxmlformats.org/officeDocument/2006/relationships/hyperlink" Target="https://podminky.urs.cz/item/CS_URS_2025_01/468041111" TargetMode="External" /><Relationship Id="rId41" Type="http://schemas.openxmlformats.org/officeDocument/2006/relationships/hyperlink" Target="https://podminky.urs.cz/item/CS_URS_2025_01/468041122" TargetMode="External" /><Relationship Id="rId42" Type="http://schemas.openxmlformats.org/officeDocument/2006/relationships/hyperlink" Target="https://podminky.urs.cz/item/CS_URS_2025_01/468041123" TargetMode="External" /><Relationship Id="rId43" Type="http://schemas.openxmlformats.org/officeDocument/2006/relationships/hyperlink" Target="https://podminky.urs.cz/item/CS_URS_2025_01/919732211" TargetMode="External" /><Relationship Id="rId44" Type="http://schemas.openxmlformats.org/officeDocument/2006/relationships/hyperlink" Target="https://podminky.urs.cz/item/CS_URS_2025_01/460131113" TargetMode="External" /><Relationship Id="rId45" Type="http://schemas.openxmlformats.org/officeDocument/2006/relationships/hyperlink" Target="https://podminky.urs.cz/item/CS_URS_2025_01/174111101" TargetMode="External" /><Relationship Id="rId46" Type="http://schemas.openxmlformats.org/officeDocument/2006/relationships/hyperlink" Target="https://podminky.urs.cz/item/CS_URS_2025_01/141720016" TargetMode="External" /><Relationship Id="rId47" Type="http://schemas.openxmlformats.org/officeDocument/2006/relationships/hyperlink" Target="https://podminky.urs.cz/item/CS_URS_2025_01/460341111" TargetMode="External" /><Relationship Id="rId48" Type="http://schemas.openxmlformats.org/officeDocument/2006/relationships/hyperlink" Target="https://podminky.urs.cz/item/CS_URS_2025_01/460341112" TargetMode="External" /><Relationship Id="rId49" Type="http://schemas.openxmlformats.org/officeDocument/2006/relationships/hyperlink" Target="https://podminky.urs.cz/item/CS_URS_2025_01/469972111" TargetMode="External" /><Relationship Id="rId50" Type="http://schemas.openxmlformats.org/officeDocument/2006/relationships/hyperlink" Target="https://podminky.urs.cz/item/CS_URS_2025_01/469972121" TargetMode="External" /><Relationship Id="rId51" Type="http://schemas.openxmlformats.org/officeDocument/2006/relationships/hyperlink" Target="https://podminky.urs.cz/item/CS_URS_2025_01/460242211" TargetMode="External" /><Relationship Id="rId52" Type="http://schemas.openxmlformats.org/officeDocument/2006/relationships/hyperlink" Target="https://podminky.urs.cz/item/CS_URS_2025_01/977151114" TargetMode="External" /><Relationship Id="rId53" Type="http://schemas.openxmlformats.org/officeDocument/2006/relationships/hyperlink" Target="https://podminky.urs.cz/item/CS_URS_2025_01/469973120" TargetMode="External" /><Relationship Id="rId54" Type="http://schemas.openxmlformats.org/officeDocument/2006/relationships/hyperlink" Target="https://podminky.urs.cz/item/CS_URS_2025_01/469973125" TargetMode="External" /><Relationship Id="rId55" Type="http://schemas.openxmlformats.org/officeDocument/2006/relationships/hyperlink" Target="https://podminky.urs.cz/item/CS_URS_2025_01/171201221" TargetMode="External" /><Relationship Id="rId56" Type="http://schemas.openxmlformats.org/officeDocument/2006/relationships/hyperlink" Target="https://podminky.urs.cz/item/CS_URS_2025_01/171201231" TargetMode="External" /><Relationship Id="rId57" Type="http://schemas.openxmlformats.org/officeDocument/2006/relationships/hyperlink" Target="https://podminky.urs.cz/item/CS_URS_2025_01/460281111" TargetMode="External" /><Relationship Id="rId58" Type="http://schemas.openxmlformats.org/officeDocument/2006/relationships/hyperlink" Target="https://podminky.urs.cz/item/CS_URS_2025_01/460281114" TargetMode="External" /><Relationship Id="rId59" Type="http://schemas.openxmlformats.org/officeDocument/2006/relationships/hyperlink" Target="https://podminky.urs.cz/item/CS_URS_2025_01/460281121" TargetMode="External" /><Relationship Id="rId60" Type="http://schemas.openxmlformats.org/officeDocument/2006/relationships/hyperlink" Target="https://podminky.urs.cz/item/CS_URS_2025_01/460281124" TargetMode="External" /><Relationship Id="rId61" Type="http://schemas.openxmlformats.org/officeDocument/2006/relationships/hyperlink" Target="https://podminky.urs.cz/item/CS_URS_2025_01/460061121" TargetMode="External" /><Relationship Id="rId62" Type="http://schemas.openxmlformats.org/officeDocument/2006/relationships/hyperlink" Target="https://podminky.urs.cz/item/CS_URS_2025_01/460061122" TargetMode="External" /><Relationship Id="rId63" Type="http://schemas.openxmlformats.org/officeDocument/2006/relationships/hyperlink" Target="https://podminky.urs.cz/item/CS_URS_2025_01/460061141" TargetMode="External" /><Relationship Id="rId64" Type="http://schemas.openxmlformats.org/officeDocument/2006/relationships/hyperlink" Target="https://podminky.urs.cz/item/CS_URS_2025_01/460061142" TargetMode="External" /><Relationship Id="rId65" Type="http://schemas.openxmlformats.org/officeDocument/2006/relationships/hyperlink" Target="https://podminky.urs.cz/item/CS_URS_2025_01/460061171" TargetMode="External" /><Relationship Id="rId66" Type="http://schemas.openxmlformats.org/officeDocument/2006/relationships/hyperlink" Target="https://podminky.urs.cz/item/CS_URS_2025_01/043154000" TargetMode="External" /><Relationship Id="rId67" Type="http://schemas.openxmlformats.org/officeDocument/2006/relationships/hyperlink" Target="https://podminky.urs.cz/item/CS_URS_2025_01/460010024" TargetMode="External" /><Relationship Id="rId68" Type="http://schemas.openxmlformats.org/officeDocument/2006/relationships/hyperlink" Target="https://podminky.urs.cz/item/CS_URS_2025_01/460010025" TargetMode="External" /><Relationship Id="rId69" Type="http://schemas.openxmlformats.org/officeDocument/2006/relationships/hyperlink" Target="https://podminky.urs.cz/item/CS_URS_2025_01/012154000" TargetMode="External" /><Relationship Id="rId70" Type="http://schemas.openxmlformats.org/officeDocument/2006/relationships/hyperlink" Target="https://podminky.urs.cz/item/CS_URS_2025_01/012164000" TargetMode="External" /><Relationship Id="rId71" Type="http://schemas.openxmlformats.org/officeDocument/2006/relationships/hyperlink" Target="https://podminky.urs.cz/item/CS_URS_2025_01/468011141" TargetMode="External" /><Relationship Id="rId72" Type="http://schemas.openxmlformats.org/officeDocument/2006/relationships/hyperlink" Target="https://podminky.urs.cz/item/CS_URS_2025_01/468011131" TargetMode="External" /><Relationship Id="rId73" Type="http://schemas.openxmlformats.org/officeDocument/2006/relationships/hyperlink" Target="https://podminky.urs.cz/item/CS_URS_2025_01/468021221" TargetMode="External" /><Relationship Id="rId74" Type="http://schemas.openxmlformats.org/officeDocument/2006/relationships/hyperlink" Target="https://podminky.urs.cz/item/CS_URS_2025_01/460911122" TargetMode="External" /><Relationship Id="rId75" Type="http://schemas.openxmlformats.org/officeDocument/2006/relationships/hyperlink" Target="https://podminky.urs.cz/item/CS_URS_2025_01/468011143" TargetMode="External" /><Relationship Id="rId76" Type="http://schemas.openxmlformats.org/officeDocument/2006/relationships/hyperlink" Target="https://podminky.urs.cz/item/CS_URS_2025_01/460871131" TargetMode="External" /><Relationship Id="rId77" Type="http://schemas.openxmlformats.org/officeDocument/2006/relationships/hyperlink" Target="https://podminky.urs.cz/item/CS_URS_2025_01/460881222" TargetMode="External" /><Relationship Id="rId78" Type="http://schemas.openxmlformats.org/officeDocument/2006/relationships/hyperlink" Target="https://podminky.urs.cz/item/CS_URS_2025_01/460881111" TargetMode="External" /><Relationship Id="rId79" Type="http://schemas.openxmlformats.org/officeDocument/2006/relationships/hyperlink" Target="https://podminky.urs.cz/item/CS_URS_2025_01/565175103" TargetMode="External" /><Relationship Id="rId80" Type="http://schemas.openxmlformats.org/officeDocument/2006/relationships/hyperlink" Target="https://podminky.urs.cz/item/CS_URS_2025_01/460881214" TargetMode="External" /><Relationship Id="rId81" Type="http://schemas.openxmlformats.org/officeDocument/2006/relationships/hyperlink" Target="https://podminky.urs.cz/item/CS_URS_2025_01/460881612" TargetMode="External" /><Relationship Id="rId82" Type="http://schemas.openxmlformats.org/officeDocument/2006/relationships/hyperlink" Target="https://podminky.urs.cz/item/CS_URS_2025_01/468041111" TargetMode="External" /><Relationship Id="rId83" Type="http://schemas.openxmlformats.org/officeDocument/2006/relationships/hyperlink" Target="https://podminky.urs.cz/item/CS_URS_2025_01/468041122" TargetMode="External" /><Relationship Id="rId84" Type="http://schemas.openxmlformats.org/officeDocument/2006/relationships/hyperlink" Target="https://podminky.urs.cz/item/CS_URS_2025_01/468041123" TargetMode="External" /><Relationship Id="rId85" Type="http://schemas.openxmlformats.org/officeDocument/2006/relationships/hyperlink" Target="https://podminky.urs.cz/item/CS_URS_2025_01/919732211" TargetMode="External" /><Relationship Id="rId86" Type="http://schemas.openxmlformats.org/officeDocument/2006/relationships/hyperlink" Target="https://podminky.urs.cz/item/CS_URS_2025_01/469972111" TargetMode="External" /><Relationship Id="rId87" Type="http://schemas.openxmlformats.org/officeDocument/2006/relationships/hyperlink" Target="https://podminky.urs.cz/item/CS_URS_2025_01/469972121" TargetMode="External" /><Relationship Id="rId88" Type="http://schemas.openxmlformats.org/officeDocument/2006/relationships/hyperlink" Target="https://podminky.urs.cz/item/CS_URS_2025_01/469973120" TargetMode="External" /><Relationship Id="rId89" Type="http://schemas.openxmlformats.org/officeDocument/2006/relationships/hyperlink" Target="https://podminky.urs.cz/item/CS_URS_2025_01/469973125" TargetMode="External" /><Relationship Id="rId90" Type="http://schemas.openxmlformats.org/officeDocument/2006/relationships/hyperlink" Target="https://podminky.urs.cz/item/CS_URS_2025_01/184818232" TargetMode="External" /><Relationship Id="rId9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NSVS-LOK6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Rozvoj neveřejné městské optické infrastruktury v Ústí nad Labem, lokalita 6 - Neštěmice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19. 2. 2025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ProtelPro, spol. s 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Miloslav Žatecký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37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'LOK 6 - úsek 16 - Lokalit...'!J30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'LOK 6 - úsek 16 - Lokalit...'!P90</f>
        <v>0</v>
      </c>
      <c r="AV55" s="119">
        <f>'LOK 6 - úsek 16 - Lokalit...'!J33</f>
        <v>0</v>
      </c>
      <c r="AW55" s="119">
        <f>'LOK 6 - úsek 16 - Lokalit...'!J34</f>
        <v>0</v>
      </c>
      <c r="AX55" s="119">
        <f>'LOK 6 - úsek 16 - Lokalit...'!J35</f>
        <v>0</v>
      </c>
      <c r="AY55" s="119">
        <f>'LOK 6 - úsek 16 - Lokalit...'!J36</f>
        <v>0</v>
      </c>
      <c r="AZ55" s="119">
        <f>'LOK 6 - úsek 16 - Lokalit...'!F33</f>
        <v>0</v>
      </c>
      <c r="BA55" s="119">
        <f>'LOK 6 - úsek 16 - Lokalit...'!F34</f>
        <v>0</v>
      </c>
      <c r="BB55" s="119">
        <f>'LOK 6 - úsek 16 - Lokalit...'!F35</f>
        <v>0</v>
      </c>
      <c r="BC55" s="119">
        <f>'LOK 6 - úsek 16 - Lokalit...'!F36</f>
        <v>0</v>
      </c>
      <c r="BD55" s="121">
        <f>'LOK 6 - úsek 16 - Lokalit...'!F37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7" customFormat="1" ht="37.5" customHeight="1">
      <c r="A56" s="110" t="s">
        <v>80</v>
      </c>
      <c r="B56" s="111"/>
      <c r="C56" s="112"/>
      <c r="D56" s="113" t="s">
        <v>87</v>
      </c>
      <c r="E56" s="113"/>
      <c r="F56" s="113"/>
      <c r="G56" s="113"/>
      <c r="H56" s="113"/>
      <c r="I56" s="114"/>
      <c r="J56" s="113" t="s">
        <v>88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'LOK 6 - úsek 17 - Lokalit...'!J30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23">
        <v>0</v>
      </c>
      <c r="AT56" s="124">
        <f>ROUND(SUM(AV56:AW56),2)</f>
        <v>0</v>
      </c>
      <c r="AU56" s="125">
        <f>'LOK 6 - úsek 17 - Lokalit...'!P90</f>
        <v>0</v>
      </c>
      <c r="AV56" s="124">
        <f>'LOK 6 - úsek 17 - Lokalit...'!J33</f>
        <v>0</v>
      </c>
      <c r="AW56" s="124">
        <f>'LOK 6 - úsek 17 - Lokalit...'!J34</f>
        <v>0</v>
      </c>
      <c r="AX56" s="124">
        <f>'LOK 6 - úsek 17 - Lokalit...'!J35</f>
        <v>0</v>
      </c>
      <c r="AY56" s="124">
        <f>'LOK 6 - úsek 17 - Lokalit...'!J36</f>
        <v>0</v>
      </c>
      <c r="AZ56" s="124">
        <f>'LOK 6 - úsek 17 - Lokalit...'!F33</f>
        <v>0</v>
      </c>
      <c r="BA56" s="124">
        <f>'LOK 6 - úsek 17 - Lokalit...'!F34</f>
        <v>0</v>
      </c>
      <c r="BB56" s="124">
        <f>'LOK 6 - úsek 17 - Lokalit...'!F35</f>
        <v>0</v>
      </c>
      <c r="BC56" s="124">
        <f>'LOK 6 - úsek 17 - Lokalit...'!F36</f>
        <v>0</v>
      </c>
      <c r="BD56" s="126">
        <f>'LOK 6 - úsek 17 - Lokalit...'!F37</f>
        <v>0</v>
      </c>
      <c r="BE56" s="7"/>
      <c r="BT56" s="122" t="s">
        <v>84</v>
      </c>
      <c r="BV56" s="122" t="s">
        <v>78</v>
      </c>
      <c r="BW56" s="122" t="s">
        <v>89</v>
      </c>
      <c r="BX56" s="122" t="s">
        <v>5</v>
      </c>
      <c r="CL56" s="122" t="s">
        <v>19</v>
      </c>
      <c r="CM56" s="122" t="s">
        <v>86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TUfVe6v7g0z1Yn/gFrfqaGQLDuXYCtSgFzw0VfRD//y9KSyLfqr905i4Fqw0WTaBCQJiSECOBq4PRS/lQh6NmQ==" hashValue="TdBACvW6wMEFsby+CmMyulDLS7uV8GATYotpk9Mx2QDx2inqw41ZzNWyejNIWJMKCQkolsrCcFQ8Y3coIWEGa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LOK 6 - úsek 16 - Lokalit...'!C2" display="/"/>
    <hyperlink ref="A56" location="'LOK 6 - úsek 17 - Lokali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6 - Neštěmice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ROUND((SUM(BE90:BE345)),  2)</f>
        <v>0</v>
      </c>
      <c r="G33" s="37"/>
      <c r="H33" s="37"/>
      <c r="I33" s="147">
        <v>0.20999999999999999</v>
      </c>
      <c r="J33" s="146">
        <f>ROUND(((SUM(BE90:BE345))*I33),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ROUND((SUM(BF90:BF345)),  2)</f>
        <v>0</v>
      </c>
      <c r="G34" s="37"/>
      <c r="H34" s="37"/>
      <c r="I34" s="147">
        <v>0.12</v>
      </c>
      <c r="J34" s="146">
        <f>ROUND(((SUM(BF90:BF345))*I34),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ROUND((SUM(BG90:BG345)),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ROUND((SUM(BH90:BH345)),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ROUND((SUM(BI90:BI345)),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6 - Neštěmice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6 - úsek 16 - Lokalita 6 - Neštěmice, úsek 16 - bod 46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97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98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99</v>
      </c>
      <c r="E62" s="167"/>
      <c r="F62" s="167"/>
      <c r="G62" s="167"/>
      <c r="H62" s="167"/>
      <c r="I62" s="167"/>
      <c r="J62" s="168">
        <f>J136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100</v>
      </c>
      <c r="E63" s="173"/>
      <c r="F63" s="173"/>
      <c r="G63" s="173"/>
      <c r="H63" s="173"/>
      <c r="I63" s="173"/>
      <c r="J63" s="174">
        <f>J137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J141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102</v>
      </c>
      <c r="E65" s="167"/>
      <c r="F65" s="167"/>
      <c r="G65" s="167"/>
      <c r="H65" s="167"/>
      <c r="I65" s="167"/>
      <c r="J65" s="168">
        <f>J265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103</v>
      </c>
      <c r="E66" s="173"/>
      <c r="F66" s="173"/>
      <c r="G66" s="173"/>
      <c r="H66" s="173"/>
      <c r="I66" s="173"/>
      <c r="J66" s="174">
        <f>J266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104</v>
      </c>
      <c r="E67" s="167"/>
      <c r="F67" s="167"/>
      <c r="G67" s="167"/>
      <c r="H67" s="167"/>
      <c r="I67" s="167"/>
      <c r="J67" s="168">
        <f>J286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105</v>
      </c>
      <c r="E68" s="173"/>
      <c r="F68" s="173"/>
      <c r="G68" s="173"/>
      <c r="H68" s="173"/>
      <c r="I68" s="173"/>
      <c r="J68" s="174">
        <f>J287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106</v>
      </c>
      <c r="E69" s="173"/>
      <c r="F69" s="173"/>
      <c r="G69" s="173"/>
      <c r="H69" s="173"/>
      <c r="I69" s="173"/>
      <c r="J69" s="174">
        <f>J301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107</v>
      </c>
      <c r="E70" s="173"/>
      <c r="F70" s="173"/>
      <c r="G70" s="173"/>
      <c r="H70" s="173"/>
      <c r="I70" s="173"/>
      <c r="J70" s="174">
        <f>J302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108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6 - Neštěmice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91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6 - úsek 16 - Lokalita 6 - Neštěmice, úsek 16 - bod 46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109</v>
      </c>
      <c r="D89" s="179" t="s">
        <v>61</v>
      </c>
      <c r="E89" s="179" t="s">
        <v>57</v>
      </c>
      <c r="F89" s="179" t="s">
        <v>58</v>
      </c>
      <c r="G89" s="179" t="s">
        <v>110</v>
      </c>
      <c r="H89" s="179" t="s">
        <v>111</v>
      </c>
      <c r="I89" s="179" t="s">
        <v>112</v>
      </c>
      <c r="J89" s="179" t="s">
        <v>95</v>
      </c>
      <c r="K89" s="180" t="s">
        <v>113</v>
      </c>
      <c r="L89" s="181"/>
      <c r="M89" s="91" t="s">
        <v>19</v>
      </c>
      <c r="N89" s="92" t="s">
        <v>46</v>
      </c>
      <c r="O89" s="92" t="s">
        <v>114</v>
      </c>
      <c r="P89" s="92" t="s">
        <v>115</v>
      </c>
      <c r="Q89" s="92" t="s">
        <v>116</v>
      </c>
      <c r="R89" s="92" t="s">
        <v>117</v>
      </c>
      <c r="S89" s="92" t="s">
        <v>118</v>
      </c>
      <c r="T89" s="93" t="s">
        <v>119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120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P91+P136+P265+P286</f>
        <v>0</v>
      </c>
      <c r="Q90" s="95"/>
      <c r="R90" s="184">
        <f>R91+R136+R265+R286</f>
        <v>0</v>
      </c>
      <c r="S90" s="95"/>
      <c r="T90" s="185">
        <f>T91+T136+T265+T286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96</v>
      </c>
      <c r="BK90" s="186">
        <f>BK91+BK136+BK265+BK286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121</v>
      </c>
      <c r="F91" s="190" t="s">
        <v>122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123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124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SUM(P93:P135)</f>
        <v>0</v>
      </c>
      <c r="Q92" s="195"/>
      <c r="R92" s="196">
        <f>SUM(R93:R135)</f>
        <v>0</v>
      </c>
      <c r="S92" s="195"/>
      <c r="T92" s="197">
        <f>SUM(T93:T135)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123</v>
      </c>
      <c r="BK92" s="200">
        <f>SUM(BK93:BK135)</f>
        <v>0</v>
      </c>
    </row>
    <row r="93" s="2" customFormat="1" ht="24.15" customHeight="1">
      <c r="A93" s="37"/>
      <c r="B93" s="38"/>
      <c r="C93" s="203" t="s">
        <v>84</v>
      </c>
      <c r="D93" s="203" t="s">
        <v>125</v>
      </c>
      <c r="E93" s="204" t="s">
        <v>126</v>
      </c>
      <c r="F93" s="205" t="s">
        <v>127</v>
      </c>
      <c r="G93" s="206" t="s">
        <v>128</v>
      </c>
      <c r="H93" s="207">
        <v>195</v>
      </c>
      <c r="I93" s="208"/>
      <c r="J93" s="209">
        <f>ROUND(I93*H93,2)</f>
        <v>0</v>
      </c>
      <c r="K93" s="205" t="s">
        <v>129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130</v>
      </c>
      <c r="AT93" s="214" t="s">
        <v>125</v>
      </c>
      <c r="AU93" s="214" t="s">
        <v>86</v>
      </c>
      <c r="AY93" s="16" t="s">
        <v>123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130</v>
      </c>
      <c r="BM93" s="214" t="s">
        <v>86</v>
      </c>
    </row>
    <row r="94" s="2" customFormat="1">
      <c r="A94" s="37"/>
      <c r="B94" s="38"/>
      <c r="C94" s="39"/>
      <c r="D94" s="216" t="s">
        <v>131</v>
      </c>
      <c r="E94" s="39"/>
      <c r="F94" s="217" t="s">
        <v>132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131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133</v>
      </c>
      <c r="E95" s="222" t="s">
        <v>134</v>
      </c>
      <c r="F95" s="223" t="s">
        <v>135</v>
      </c>
      <c r="G95" s="224" t="s">
        <v>136</v>
      </c>
      <c r="H95" s="225">
        <v>24.57</v>
      </c>
      <c r="I95" s="226"/>
      <c r="J95" s="227">
        <f>ROUND(I95*H95,2)</f>
        <v>0</v>
      </c>
      <c r="K95" s="223" t="s">
        <v>129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137</v>
      </c>
      <c r="AT95" s="214" t="s">
        <v>133</v>
      </c>
      <c r="AU95" s="214" t="s">
        <v>86</v>
      </c>
      <c r="AY95" s="16" t="s">
        <v>123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130</v>
      </c>
      <c r="BM95" s="214" t="s">
        <v>130</v>
      </c>
    </row>
    <row r="96" s="2" customFormat="1" ht="16.5" customHeight="1">
      <c r="A96" s="37"/>
      <c r="B96" s="38"/>
      <c r="C96" s="221" t="s">
        <v>138</v>
      </c>
      <c r="D96" s="221" t="s">
        <v>133</v>
      </c>
      <c r="E96" s="222" t="s">
        <v>139</v>
      </c>
      <c r="F96" s="223" t="s">
        <v>140</v>
      </c>
      <c r="G96" s="224" t="s">
        <v>128</v>
      </c>
      <c r="H96" s="225">
        <v>195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137</v>
      </c>
      <c r="AT96" s="214" t="s">
        <v>133</v>
      </c>
      <c r="AU96" s="214" t="s">
        <v>86</v>
      </c>
      <c r="AY96" s="16" t="s">
        <v>123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130</v>
      </c>
      <c r="BM96" s="214" t="s">
        <v>141</v>
      </c>
    </row>
    <row r="97" s="2" customFormat="1">
      <c r="A97" s="37"/>
      <c r="B97" s="38"/>
      <c r="C97" s="39"/>
      <c r="D97" s="231" t="s">
        <v>142</v>
      </c>
      <c r="E97" s="39"/>
      <c r="F97" s="232" t="s">
        <v>143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142</v>
      </c>
      <c r="AU97" s="16" t="s">
        <v>86</v>
      </c>
    </row>
    <row r="98" s="2" customFormat="1" ht="21.75" customHeight="1">
      <c r="A98" s="37"/>
      <c r="B98" s="38"/>
      <c r="C98" s="203" t="s">
        <v>130</v>
      </c>
      <c r="D98" s="203" t="s">
        <v>125</v>
      </c>
      <c r="E98" s="204" t="s">
        <v>144</v>
      </c>
      <c r="F98" s="205" t="s">
        <v>145</v>
      </c>
      <c r="G98" s="206" t="s">
        <v>128</v>
      </c>
      <c r="H98" s="207">
        <v>195</v>
      </c>
      <c r="I98" s="208"/>
      <c r="J98" s="209">
        <f>ROUND(I98*H98,2)</f>
        <v>0</v>
      </c>
      <c r="K98" s="205" t="s">
        <v>129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130</v>
      </c>
      <c r="AT98" s="214" t="s">
        <v>125</v>
      </c>
      <c r="AU98" s="214" t="s">
        <v>86</v>
      </c>
      <c r="AY98" s="16" t="s">
        <v>123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130</v>
      </c>
      <c r="BM98" s="214" t="s">
        <v>137</v>
      </c>
    </row>
    <row r="99" s="2" customFormat="1">
      <c r="A99" s="37"/>
      <c r="B99" s="38"/>
      <c r="C99" s="39"/>
      <c r="D99" s="216" t="s">
        <v>131</v>
      </c>
      <c r="E99" s="39"/>
      <c r="F99" s="217" t="s">
        <v>146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131</v>
      </c>
      <c r="AU99" s="16" t="s">
        <v>86</v>
      </c>
    </row>
    <row r="100" s="2" customFormat="1" ht="21.75" customHeight="1">
      <c r="A100" s="37"/>
      <c r="B100" s="38"/>
      <c r="C100" s="203" t="s">
        <v>147</v>
      </c>
      <c r="D100" s="203" t="s">
        <v>125</v>
      </c>
      <c r="E100" s="204" t="s">
        <v>148</v>
      </c>
      <c r="F100" s="205" t="s">
        <v>149</v>
      </c>
      <c r="G100" s="206" t="s">
        <v>128</v>
      </c>
      <c r="H100" s="207">
        <v>70</v>
      </c>
      <c r="I100" s="208"/>
      <c r="J100" s="209">
        <f>ROUND(I100*H100,2)</f>
        <v>0</v>
      </c>
      <c r="K100" s="205" t="s">
        <v>129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130</v>
      </c>
      <c r="AT100" s="214" t="s">
        <v>125</v>
      </c>
      <c r="AU100" s="214" t="s">
        <v>86</v>
      </c>
      <c r="AY100" s="16" t="s">
        <v>123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130</v>
      </c>
      <c r="BM100" s="214" t="s">
        <v>150</v>
      </c>
    </row>
    <row r="101" s="2" customFormat="1">
      <c r="A101" s="37"/>
      <c r="B101" s="38"/>
      <c r="C101" s="39"/>
      <c r="D101" s="216" t="s">
        <v>131</v>
      </c>
      <c r="E101" s="39"/>
      <c r="F101" s="217" t="s">
        <v>151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131</v>
      </c>
      <c r="AU101" s="16" t="s">
        <v>86</v>
      </c>
    </row>
    <row r="102" s="2" customFormat="1" ht="16.5" customHeight="1">
      <c r="A102" s="37"/>
      <c r="B102" s="38"/>
      <c r="C102" s="221" t="s">
        <v>141</v>
      </c>
      <c r="D102" s="221" t="s">
        <v>133</v>
      </c>
      <c r="E102" s="222" t="s">
        <v>152</v>
      </c>
      <c r="F102" s="223" t="s">
        <v>153</v>
      </c>
      <c r="G102" s="224" t="s">
        <v>128</v>
      </c>
      <c r="H102" s="225">
        <v>70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137</v>
      </c>
      <c r="AT102" s="214" t="s">
        <v>133</v>
      </c>
      <c r="AU102" s="214" t="s">
        <v>86</v>
      </c>
      <c r="AY102" s="16" t="s">
        <v>123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130</v>
      </c>
      <c r="BM102" s="214" t="s">
        <v>8</v>
      </c>
    </row>
    <row r="103" s="2" customFormat="1">
      <c r="A103" s="37"/>
      <c r="B103" s="38"/>
      <c r="C103" s="39"/>
      <c r="D103" s="231" t="s">
        <v>142</v>
      </c>
      <c r="E103" s="39"/>
      <c r="F103" s="232" t="s">
        <v>154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142</v>
      </c>
      <c r="AU103" s="16" t="s">
        <v>86</v>
      </c>
    </row>
    <row r="104" s="2" customFormat="1" ht="24.15" customHeight="1">
      <c r="A104" s="37"/>
      <c r="B104" s="38"/>
      <c r="C104" s="203" t="s">
        <v>155</v>
      </c>
      <c r="D104" s="203" t="s">
        <v>125</v>
      </c>
      <c r="E104" s="204" t="s">
        <v>156</v>
      </c>
      <c r="F104" s="205" t="s">
        <v>157</v>
      </c>
      <c r="G104" s="206" t="s">
        <v>128</v>
      </c>
      <c r="H104" s="207">
        <v>40</v>
      </c>
      <c r="I104" s="208"/>
      <c r="J104" s="209">
        <f>ROUND(I104*H104,2)</f>
        <v>0</v>
      </c>
      <c r="K104" s="205" t="s">
        <v>129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130</v>
      </c>
      <c r="AT104" s="214" t="s">
        <v>125</v>
      </c>
      <c r="AU104" s="214" t="s">
        <v>86</v>
      </c>
      <c r="AY104" s="16" t="s">
        <v>123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130</v>
      </c>
      <c r="BM104" s="214" t="s">
        <v>158</v>
      </c>
    </row>
    <row r="105" s="2" customFormat="1">
      <c r="A105" s="37"/>
      <c r="B105" s="38"/>
      <c r="C105" s="39"/>
      <c r="D105" s="216" t="s">
        <v>131</v>
      </c>
      <c r="E105" s="39"/>
      <c r="F105" s="217" t="s">
        <v>159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131</v>
      </c>
      <c r="AU105" s="16" t="s">
        <v>86</v>
      </c>
    </row>
    <row r="106" s="2" customFormat="1" ht="16.5" customHeight="1">
      <c r="A106" s="37"/>
      <c r="B106" s="38"/>
      <c r="C106" s="221" t="s">
        <v>137</v>
      </c>
      <c r="D106" s="221" t="s">
        <v>133</v>
      </c>
      <c r="E106" s="222" t="s">
        <v>160</v>
      </c>
      <c r="F106" s="223" t="s">
        <v>161</v>
      </c>
      <c r="G106" s="224" t="s">
        <v>128</v>
      </c>
      <c r="H106" s="225">
        <v>40</v>
      </c>
      <c r="I106" s="226"/>
      <c r="J106" s="227">
        <f>ROUND(I106*H106,2)</f>
        <v>0</v>
      </c>
      <c r="K106" s="223" t="s">
        <v>129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137</v>
      </c>
      <c r="AT106" s="214" t="s">
        <v>133</v>
      </c>
      <c r="AU106" s="214" t="s">
        <v>86</v>
      </c>
      <c r="AY106" s="16" t="s">
        <v>123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130</v>
      </c>
      <c r="BM106" s="214" t="s">
        <v>162</v>
      </c>
    </row>
    <row r="107" s="2" customFormat="1" ht="16.5" customHeight="1">
      <c r="A107" s="37"/>
      <c r="B107" s="38"/>
      <c r="C107" s="221" t="s">
        <v>163</v>
      </c>
      <c r="D107" s="221" t="s">
        <v>133</v>
      </c>
      <c r="E107" s="222" t="s">
        <v>164</v>
      </c>
      <c r="F107" s="223" t="s">
        <v>165</v>
      </c>
      <c r="G107" s="224" t="s">
        <v>166</v>
      </c>
      <c r="H107" s="225">
        <v>80</v>
      </c>
      <c r="I107" s="226"/>
      <c r="J107" s="227">
        <f>ROUND(I107*H107,2)</f>
        <v>0</v>
      </c>
      <c r="K107" s="223" t="s">
        <v>129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137</v>
      </c>
      <c r="AT107" s="214" t="s">
        <v>133</v>
      </c>
      <c r="AU107" s="214" t="s">
        <v>86</v>
      </c>
      <c r="AY107" s="16" t="s">
        <v>123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130</v>
      </c>
      <c r="BM107" s="214" t="s">
        <v>167</v>
      </c>
    </row>
    <row r="108" s="2" customFormat="1" ht="16.5" customHeight="1">
      <c r="A108" s="37"/>
      <c r="B108" s="38"/>
      <c r="C108" s="203" t="s">
        <v>150</v>
      </c>
      <c r="D108" s="203" t="s">
        <v>125</v>
      </c>
      <c r="E108" s="204" t="s">
        <v>168</v>
      </c>
      <c r="F108" s="205" t="s">
        <v>169</v>
      </c>
      <c r="G108" s="206" t="s">
        <v>170</v>
      </c>
      <c r="H108" s="207">
        <v>3.4689999999999999</v>
      </c>
      <c r="I108" s="208"/>
      <c r="J108" s="209">
        <f>ROUND(I108*H108,2)</f>
        <v>0</v>
      </c>
      <c r="K108" s="205" t="s">
        <v>129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130</v>
      </c>
      <c r="AT108" s="214" t="s">
        <v>125</v>
      </c>
      <c r="AU108" s="214" t="s">
        <v>86</v>
      </c>
      <c r="AY108" s="16" t="s">
        <v>123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130</v>
      </c>
      <c r="BM108" s="214" t="s">
        <v>171</v>
      </c>
    </row>
    <row r="109" s="2" customFormat="1">
      <c r="A109" s="37"/>
      <c r="B109" s="38"/>
      <c r="C109" s="39"/>
      <c r="D109" s="216" t="s">
        <v>131</v>
      </c>
      <c r="E109" s="39"/>
      <c r="F109" s="217" t="s">
        <v>172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131</v>
      </c>
      <c r="AU109" s="16" t="s">
        <v>86</v>
      </c>
    </row>
    <row r="110" s="2" customFormat="1" ht="16.5" customHeight="1">
      <c r="A110" s="37"/>
      <c r="B110" s="38"/>
      <c r="C110" s="203" t="s">
        <v>173</v>
      </c>
      <c r="D110" s="203" t="s">
        <v>125</v>
      </c>
      <c r="E110" s="204" t="s">
        <v>174</v>
      </c>
      <c r="F110" s="205" t="s">
        <v>175</v>
      </c>
      <c r="G110" s="206" t="s">
        <v>128</v>
      </c>
      <c r="H110" s="207">
        <v>48</v>
      </c>
      <c r="I110" s="208"/>
      <c r="J110" s="209">
        <f>ROUND(I110*H110,2)</f>
        <v>0</v>
      </c>
      <c r="K110" s="205" t="s">
        <v>129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130</v>
      </c>
      <c r="AT110" s="214" t="s">
        <v>125</v>
      </c>
      <c r="AU110" s="214" t="s">
        <v>86</v>
      </c>
      <c r="AY110" s="16" t="s">
        <v>123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130</v>
      </c>
      <c r="BM110" s="214" t="s">
        <v>176</v>
      </c>
    </row>
    <row r="111" s="2" customFormat="1">
      <c r="A111" s="37"/>
      <c r="B111" s="38"/>
      <c r="C111" s="39"/>
      <c r="D111" s="216" t="s">
        <v>131</v>
      </c>
      <c r="E111" s="39"/>
      <c r="F111" s="217" t="s">
        <v>177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131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133</v>
      </c>
      <c r="E112" s="222" t="s">
        <v>178</v>
      </c>
      <c r="F112" s="223" t="s">
        <v>179</v>
      </c>
      <c r="G112" s="224" t="s">
        <v>128</v>
      </c>
      <c r="H112" s="225">
        <v>48</v>
      </c>
      <c r="I112" s="226"/>
      <c r="J112" s="227">
        <f>ROUND(I112*H112,2)</f>
        <v>0</v>
      </c>
      <c r="K112" s="223" t="s">
        <v>129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137</v>
      </c>
      <c r="AT112" s="214" t="s">
        <v>133</v>
      </c>
      <c r="AU112" s="214" t="s">
        <v>86</v>
      </c>
      <c r="AY112" s="16" t="s">
        <v>123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130</v>
      </c>
      <c r="BM112" s="214" t="s">
        <v>180</v>
      </c>
    </row>
    <row r="113" s="2" customFormat="1" ht="16.5" customHeight="1">
      <c r="A113" s="37"/>
      <c r="B113" s="38"/>
      <c r="C113" s="221" t="s">
        <v>181</v>
      </c>
      <c r="D113" s="221" t="s">
        <v>133</v>
      </c>
      <c r="E113" s="222" t="s">
        <v>182</v>
      </c>
      <c r="F113" s="223" t="s">
        <v>183</v>
      </c>
      <c r="G113" s="224" t="s">
        <v>166</v>
      </c>
      <c r="H113" s="225">
        <v>8</v>
      </c>
      <c r="I113" s="226"/>
      <c r="J113" s="227">
        <f>ROUND(I113*H113,2)</f>
        <v>0</v>
      </c>
      <c r="K113" s="223" t="s">
        <v>129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137</v>
      </c>
      <c r="AT113" s="214" t="s">
        <v>133</v>
      </c>
      <c r="AU113" s="214" t="s">
        <v>86</v>
      </c>
      <c r="AY113" s="16" t="s">
        <v>123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130</v>
      </c>
      <c r="BM113" s="214" t="s">
        <v>184</v>
      </c>
    </row>
    <row r="114" s="2" customFormat="1" ht="16.5" customHeight="1">
      <c r="A114" s="37"/>
      <c r="B114" s="38"/>
      <c r="C114" s="221" t="s">
        <v>185</v>
      </c>
      <c r="D114" s="221" t="s">
        <v>133</v>
      </c>
      <c r="E114" s="222" t="s">
        <v>186</v>
      </c>
      <c r="F114" s="223" t="s">
        <v>187</v>
      </c>
      <c r="G114" s="224" t="s">
        <v>188</v>
      </c>
      <c r="H114" s="225">
        <v>1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137</v>
      </c>
      <c r="AT114" s="214" t="s">
        <v>133</v>
      </c>
      <c r="AU114" s="214" t="s">
        <v>86</v>
      </c>
      <c r="AY114" s="16" t="s">
        <v>123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130</v>
      </c>
      <c r="BM114" s="214" t="s">
        <v>189</v>
      </c>
    </row>
    <row r="115" s="2" customFormat="1">
      <c r="A115" s="37"/>
      <c r="B115" s="38"/>
      <c r="C115" s="39"/>
      <c r="D115" s="231" t="s">
        <v>142</v>
      </c>
      <c r="E115" s="39"/>
      <c r="F115" s="232" t="s">
        <v>190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142</v>
      </c>
      <c r="AU115" s="16" t="s">
        <v>86</v>
      </c>
    </row>
    <row r="116" s="2" customFormat="1" ht="24.15" customHeight="1">
      <c r="A116" s="37"/>
      <c r="B116" s="38"/>
      <c r="C116" s="203" t="s">
        <v>191</v>
      </c>
      <c r="D116" s="203" t="s">
        <v>125</v>
      </c>
      <c r="E116" s="204" t="s">
        <v>192</v>
      </c>
      <c r="F116" s="205" t="s">
        <v>193</v>
      </c>
      <c r="G116" s="206" t="s">
        <v>194</v>
      </c>
      <c r="H116" s="207">
        <v>10.15</v>
      </c>
      <c r="I116" s="208"/>
      <c r="J116" s="209">
        <f>ROUND(I116*H116,2)</f>
        <v>0</v>
      </c>
      <c r="K116" s="205" t="s">
        <v>129</v>
      </c>
      <c r="L116" s="43"/>
      <c r="M116" s="210" t="s">
        <v>19</v>
      </c>
      <c r="N116" s="211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130</v>
      </c>
      <c r="AT116" s="214" t="s">
        <v>125</v>
      </c>
      <c r="AU116" s="214" t="s">
        <v>86</v>
      </c>
      <c r="AY116" s="16" t="s">
        <v>123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130</v>
      </c>
      <c r="BM116" s="214" t="s">
        <v>195</v>
      </c>
    </row>
    <row r="117" s="2" customFormat="1">
      <c r="A117" s="37"/>
      <c r="B117" s="38"/>
      <c r="C117" s="39"/>
      <c r="D117" s="216" t="s">
        <v>131</v>
      </c>
      <c r="E117" s="39"/>
      <c r="F117" s="217" t="s">
        <v>196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131</v>
      </c>
      <c r="AU117" s="16" t="s">
        <v>86</v>
      </c>
    </row>
    <row r="118" s="2" customFormat="1" ht="24.15" customHeight="1">
      <c r="A118" s="37"/>
      <c r="B118" s="38"/>
      <c r="C118" s="203" t="s">
        <v>171</v>
      </c>
      <c r="D118" s="203" t="s">
        <v>125</v>
      </c>
      <c r="E118" s="204" t="s">
        <v>197</v>
      </c>
      <c r="F118" s="205" t="s">
        <v>198</v>
      </c>
      <c r="G118" s="206" t="s">
        <v>194</v>
      </c>
      <c r="H118" s="207">
        <v>58</v>
      </c>
      <c r="I118" s="208"/>
      <c r="J118" s="209">
        <f>ROUND(I118*H118,2)</f>
        <v>0</v>
      </c>
      <c r="K118" s="205" t="s">
        <v>129</v>
      </c>
      <c r="L118" s="43"/>
      <c r="M118" s="210" t="s">
        <v>19</v>
      </c>
      <c r="N118" s="211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130</v>
      </c>
      <c r="AT118" s="214" t="s">
        <v>125</v>
      </c>
      <c r="AU118" s="214" t="s">
        <v>86</v>
      </c>
      <c r="AY118" s="16" t="s">
        <v>123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130</v>
      </c>
      <c r="BM118" s="214" t="s">
        <v>199</v>
      </c>
    </row>
    <row r="119" s="2" customFormat="1">
      <c r="A119" s="37"/>
      <c r="B119" s="38"/>
      <c r="C119" s="39"/>
      <c r="D119" s="216" t="s">
        <v>131</v>
      </c>
      <c r="E119" s="39"/>
      <c r="F119" s="217" t="s">
        <v>200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131</v>
      </c>
      <c r="AU119" s="16" t="s">
        <v>86</v>
      </c>
    </row>
    <row r="120" s="2" customFormat="1" ht="16.5" customHeight="1">
      <c r="A120" s="37"/>
      <c r="B120" s="38"/>
      <c r="C120" s="221" t="s">
        <v>7</v>
      </c>
      <c r="D120" s="221" t="s">
        <v>133</v>
      </c>
      <c r="E120" s="222" t="s">
        <v>201</v>
      </c>
      <c r="F120" s="223" t="s">
        <v>202</v>
      </c>
      <c r="G120" s="224" t="s">
        <v>203</v>
      </c>
      <c r="H120" s="225">
        <v>1.45</v>
      </c>
      <c r="I120" s="226"/>
      <c r="J120" s="227">
        <f>ROUND(I120*H120,2)</f>
        <v>0</v>
      </c>
      <c r="K120" s="223" t="s">
        <v>129</v>
      </c>
      <c r="L120" s="228"/>
      <c r="M120" s="229" t="s">
        <v>19</v>
      </c>
      <c r="N120" s="230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137</v>
      </c>
      <c r="AT120" s="214" t="s">
        <v>133</v>
      </c>
      <c r="AU120" s="214" t="s">
        <v>86</v>
      </c>
      <c r="AY120" s="16" t="s">
        <v>123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130</v>
      </c>
      <c r="BM120" s="214" t="s">
        <v>204</v>
      </c>
    </row>
    <row r="121" s="2" customFormat="1" ht="16.5" customHeight="1">
      <c r="A121" s="37"/>
      <c r="B121" s="38"/>
      <c r="C121" s="203" t="s">
        <v>176</v>
      </c>
      <c r="D121" s="203" t="s">
        <v>125</v>
      </c>
      <c r="E121" s="204" t="s">
        <v>205</v>
      </c>
      <c r="F121" s="205" t="s">
        <v>206</v>
      </c>
      <c r="G121" s="206" t="s">
        <v>170</v>
      </c>
      <c r="H121" s="207">
        <v>1</v>
      </c>
      <c r="I121" s="208"/>
      <c r="J121" s="209">
        <f>ROUND(I121*H121,2)</f>
        <v>0</v>
      </c>
      <c r="K121" s="205" t="s">
        <v>19</v>
      </c>
      <c r="L121" s="43"/>
      <c r="M121" s="210" t="s">
        <v>19</v>
      </c>
      <c r="N121" s="211" t="s">
        <v>47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130</v>
      </c>
      <c r="AT121" s="214" t="s">
        <v>125</v>
      </c>
      <c r="AU121" s="214" t="s">
        <v>86</v>
      </c>
      <c r="AY121" s="16" t="s">
        <v>123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84</v>
      </c>
      <c r="BK121" s="215">
        <f>ROUND(I121*H121,2)</f>
        <v>0</v>
      </c>
      <c r="BL121" s="16" t="s">
        <v>130</v>
      </c>
      <c r="BM121" s="214" t="s">
        <v>207</v>
      </c>
    </row>
    <row r="122" s="2" customFormat="1" ht="16.5" customHeight="1">
      <c r="A122" s="37"/>
      <c r="B122" s="38"/>
      <c r="C122" s="221" t="s">
        <v>208</v>
      </c>
      <c r="D122" s="221" t="s">
        <v>133</v>
      </c>
      <c r="E122" s="222" t="s">
        <v>209</v>
      </c>
      <c r="F122" s="223" t="s">
        <v>210</v>
      </c>
      <c r="G122" s="224" t="s">
        <v>170</v>
      </c>
      <c r="H122" s="225">
        <v>1</v>
      </c>
      <c r="I122" s="226"/>
      <c r="J122" s="227">
        <f>ROUND(I122*H122,2)</f>
        <v>0</v>
      </c>
      <c r="K122" s="223" t="s">
        <v>129</v>
      </c>
      <c r="L122" s="228"/>
      <c r="M122" s="229" t="s">
        <v>19</v>
      </c>
      <c r="N122" s="230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137</v>
      </c>
      <c r="AT122" s="214" t="s">
        <v>133</v>
      </c>
      <c r="AU122" s="214" t="s">
        <v>86</v>
      </c>
      <c r="AY122" s="16" t="s">
        <v>123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130</v>
      </c>
      <c r="BM122" s="214" t="s">
        <v>211</v>
      </c>
    </row>
    <row r="123" s="2" customFormat="1" ht="16.5" customHeight="1">
      <c r="A123" s="37"/>
      <c r="B123" s="38"/>
      <c r="C123" s="203" t="s">
        <v>180</v>
      </c>
      <c r="D123" s="203" t="s">
        <v>125</v>
      </c>
      <c r="E123" s="204" t="s">
        <v>212</v>
      </c>
      <c r="F123" s="205" t="s">
        <v>213</v>
      </c>
      <c r="G123" s="206" t="s">
        <v>170</v>
      </c>
      <c r="H123" s="207">
        <v>0.32000000000000001</v>
      </c>
      <c r="I123" s="208"/>
      <c r="J123" s="209">
        <f>ROUND(I123*H123,2)</f>
        <v>0</v>
      </c>
      <c r="K123" s="205" t="s">
        <v>129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130</v>
      </c>
      <c r="AT123" s="214" t="s">
        <v>125</v>
      </c>
      <c r="AU123" s="214" t="s">
        <v>86</v>
      </c>
      <c r="AY123" s="16" t="s">
        <v>123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130</v>
      </c>
      <c r="BM123" s="214" t="s">
        <v>214</v>
      </c>
    </row>
    <row r="124" s="2" customFormat="1">
      <c r="A124" s="37"/>
      <c r="B124" s="38"/>
      <c r="C124" s="39"/>
      <c r="D124" s="216" t="s">
        <v>131</v>
      </c>
      <c r="E124" s="39"/>
      <c r="F124" s="217" t="s">
        <v>215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131</v>
      </c>
      <c r="AU124" s="16" t="s">
        <v>86</v>
      </c>
    </row>
    <row r="125" s="2" customFormat="1" ht="33" customHeight="1">
      <c r="A125" s="37"/>
      <c r="B125" s="38"/>
      <c r="C125" s="203" t="s">
        <v>216</v>
      </c>
      <c r="D125" s="203" t="s">
        <v>125</v>
      </c>
      <c r="E125" s="204" t="s">
        <v>217</v>
      </c>
      <c r="F125" s="205" t="s">
        <v>218</v>
      </c>
      <c r="G125" s="206" t="s">
        <v>128</v>
      </c>
      <c r="H125" s="207">
        <v>2</v>
      </c>
      <c r="I125" s="208"/>
      <c r="J125" s="209">
        <f>ROUND(I125*H125,2)</f>
        <v>0</v>
      </c>
      <c r="K125" s="205" t="s">
        <v>129</v>
      </c>
      <c r="L125" s="43"/>
      <c r="M125" s="210" t="s">
        <v>19</v>
      </c>
      <c r="N125" s="211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130</v>
      </c>
      <c r="AT125" s="214" t="s">
        <v>125</v>
      </c>
      <c r="AU125" s="214" t="s">
        <v>86</v>
      </c>
      <c r="AY125" s="16" t="s">
        <v>123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130</v>
      </c>
      <c r="BM125" s="214" t="s">
        <v>219</v>
      </c>
    </row>
    <row r="126" s="2" customFormat="1">
      <c r="A126" s="37"/>
      <c r="B126" s="38"/>
      <c r="C126" s="39"/>
      <c r="D126" s="216" t="s">
        <v>131</v>
      </c>
      <c r="E126" s="39"/>
      <c r="F126" s="217" t="s">
        <v>220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86</v>
      </c>
    </row>
    <row r="127" s="2" customFormat="1" ht="16.5" customHeight="1">
      <c r="A127" s="37"/>
      <c r="B127" s="38"/>
      <c r="C127" s="221" t="s">
        <v>184</v>
      </c>
      <c r="D127" s="221" t="s">
        <v>133</v>
      </c>
      <c r="E127" s="222" t="s">
        <v>221</v>
      </c>
      <c r="F127" s="223" t="s">
        <v>222</v>
      </c>
      <c r="G127" s="224" t="s">
        <v>188</v>
      </c>
      <c r="H127" s="225">
        <v>1</v>
      </c>
      <c r="I127" s="226"/>
      <c r="J127" s="227">
        <f>ROUND(I127*H127,2)</f>
        <v>0</v>
      </c>
      <c r="K127" s="223" t="s">
        <v>19</v>
      </c>
      <c r="L127" s="228"/>
      <c r="M127" s="229" t="s">
        <v>19</v>
      </c>
      <c r="N127" s="230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137</v>
      </c>
      <c r="AT127" s="214" t="s">
        <v>133</v>
      </c>
      <c r="AU127" s="214" t="s">
        <v>86</v>
      </c>
      <c r="AY127" s="16" t="s">
        <v>123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130</v>
      </c>
      <c r="BM127" s="214" t="s">
        <v>223</v>
      </c>
    </row>
    <row r="128" s="2" customFormat="1">
      <c r="A128" s="37"/>
      <c r="B128" s="38"/>
      <c r="C128" s="39"/>
      <c r="D128" s="231" t="s">
        <v>142</v>
      </c>
      <c r="E128" s="39"/>
      <c r="F128" s="232" t="s">
        <v>224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142</v>
      </c>
      <c r="AU128" s="16" t="s">
        <v>86</v>
      </c>
    </row>
    <row r="129" s="2" customFormat="1" ht="24.15" customHeight="1">
      <c r="A129" s="37"/>
      <c r="B129" s="38"/>
      <c r="C129" s="203" t="s">
        <v>225</v>
      </c>
      <c r="D129" s="203" t="s">
        <v>125</v>
      </c>
      <c r="E129" s="204" t="s">
        <v>226</v>
      </c>
      <c r="F129" s="205" t="s">
        <v>227</v>
      </c>
      <c r="G129" s="206" t="s">
        <v>166</v>
      </c>
      <c r="H129" s="207">
        <v>1</v>
      </c>
      <c r="I129" s="208"/>
      <c r="J129" s="209">
        <f>ROUND(I129*H129,2)</f>
        <v>0</v>
      </c>
      <c r="K129" s="205" t="s">
        <v>129</v>
      </c>
      <c r="L129" s="43"/>
      <c r="M129" s="210" t="s">
        <v>19</v>
      </c>
      <c r="N129" s="211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130</v>
      </c>
      <c r="AT129" s="214" t="s">
        <v>125</v>
      </c>
      <c r="AU129" s="214" t="s">
        <v>86</v>
      </c>
      <c r="AY129" s="16" t="s">
        <v>123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130</v>
      </c>
      <c r="BM129" s="214" t="s">
        <v>228</v>
      </c>
    </row>
    <row r="130" s="2" customFormat="1">
      <c r="A130" s="37"/>
      <c r="B130" s="38"/>
      <c r="C130" s="39"/>
      <c r="D130" s="216" t="s">
        <v>131</v>
      </c>
      <c r="E130" s="39"/>
      <c r="F130" s="217" t="s">
        <v>229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86</v>
      </c>
    </row>
    <row r="131" s="2" customFormat="1" ht="24.15" customHeight="1">
      <c r="A131" s="37"/>
      <c r="B131" s="38"/>
      <c r="C131" s="203" t="s">
        <v>230</v>
      </c>
      <c r="D131" s="203" t="s">
        <v>125</v>
      </c>
      <c r="E131" s="204" t="s">
        <v>231</v>
      </c>
      <c r="F131" s="205" t="s">
        <v>232</v>
      </c>
      <c r="G131" s="206" t="s">
        <v>166</v>
      </c>
      <c r="H131" s="207">
        <v>1</v>
      </c>
      <c r="I131" s="208"/>
      <c r="J131" s="209">
        <f>ROUND(I131*H131,2)</f>
        <v>0</v>
      </c>
      <c r="K131" s="205" t="s">
        <v>129</v>
      </c>
      <c r="L131" s="43"/>
      <c r="M131" s="210" t="s">
        <v>19</v>
      </c>
      <c r="N131" s="211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130</v>
      </c>
      <c r="AT131" s="214" t="s">
        <v>125</v>
      </c>
      <c r="AU131" s="214" t="s">
        <v>86</v>
      </c>
      <c r="AY131" s="16" t="s">
        <v>123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130</v>
      </c>
      <c r="BM131" s="214" t="s">
        <v>233</v>
      </c>
    </row>
    <row r="132" s="2" customFormat="1">
      <c r="A132" s="37"/>
      <c r="B132" s="38"/>
      <c r="C132" s="39"/>
      <c r="D132" s="216" t="s">
        <v>131</v>
      </c>
      <c r="E132" s="39"/>
      <c r="F132" s="217" t="s">
        <v>234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131</v>
      </c>
      <c r="AU132" s="16" t="s">
        <v>86</v>
      </c>
    </row>
    <row r="133" s="2" customFormat="1" ht="16.5" customHeight="1">
      <c r="A133" s="37"/>
      <c r="B133" s="38"/>
      <c r="C133" s="203" t="s">
        <v>235</v>
      </c>
      <c r="D133" s="203" t="s">
        <v>125</v>
      </c>
      <c r="E133" s="204" t="s">
        <v>236</v>
      </c>
      <c r="F133" s="205" t="s">
        <v>237</v>
      </c>
      <c r="G133" s="206" t="s">
        <v>188</v>
      </c>
      <c r="H133" s="207">
        <v>1</v>
      </c>
      <c r="I133" s="208"/>
      <c r="J133" s="209">
        <f>ROUND(I133*H133,2)</f>
        <v>0</v>
      </c>
      <c r="K133" s="205" t="s">
        <v>19</v>
      </c>
      <c r="L133" s="43"/>
      <c r="M133" s="210" t="s">
        <v>19</v>
      </c>
      <c r="N133" s="211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130</v>
      </c>
      <c r="AT133" s="214" t="s">
        <v>125</v>
      </c>
      <c r="AU133" s="214" t="s">
        <v>86</v>
      </c>
      <c r="AY133" s="16" t="s">
        <v>123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130</v>
      </c>
      <c r="BM133" s="214" t="s">
        <v>238</v>
      </c>
    </row>
    <row r="134" s="2" customFormat="1" ht="16.5" customHeight="1">
      <c r="A134" s="37"/>
      <c r="B134" s="38"/>
      <c r="C134" s="221" t="s">
        <v>239</v>
      </c>
      <c r="D134" s="221" t="s">
        <v>133</v>
      </c>
      <c r="E134" s="222" t="s">
        <v>240</v>
      </c>
      <c r="F134" s="223" t="s">
        <v>241</v>
      </c>
      <c r="G134" s="224" t="s">
        <v>188</v>
      </c>
      <c r="H134" s="225">
        <v>1</v>
      </c>
      <c r="I134" s="226"/>
      <c r="J134" s="227">
        <f>ROUND(I134*H134,2)</f>
        <v>0</v>
      </c>
      <c r="K134" s="223" t="s">
        <v>19</v>
      </c>
      <c r="L134" s="228"/>
      <c r="M134" s="229" t="s">
        <v>19</v>
      </c>
      <c r="N134" s="230" t="s">
        <v>47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137</v>
      </c>
      <c r="AT134" s="214" t="s">
        <v>133</v>
      </c>
      <c r="AU134" s="214" t="s">
        <v>86</v>
      </c>
      <c r="AY134" s="16" t="s">
        <v>123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84</v>
      </c>
      <c r="BK134" s="215">
        <f>ROUND(I134*H134,2)</f>
        <v>0</v>
      </c>
      <c r="BL134" s="16" t="s">
        <v>130</v>
      </c>
      <c r="BM134" s="214" t="s">
        <v>242</v>
      </c>
    </row>
    <row r="135" s="2" customFormat="1">
      <c r="A135" s="37"/>
      <c r="B135" s="38"/>
      <c r="C135" s="39"/>
      <c r="D135" s="231" t="s">
        <v>142</v>
      </c>
      <c r="E135" s="39"/>
      <c r="F135" s="232" t="s">
        <v>243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142</v>
      </c>
      <c r="AU135" s="16" t="s">
        <v>86</v>
      </c>
    </row>
    <row r="136" s="12" customFormat="1" ht="25.92" customHeight="1">
      <c r="A136" s="12"/>
      <c r="B136" s="187"/>
      <c r="C136" s="188"/>
      <c r="D136" s="189" t="s">
        <v>75</v>
      </c>
      <c r="E136" s="190" t="s">
        <v>133</v>
      </c>
      <c r="F136" s="190" t="s">
        <v>244</v>
      </c>
      <c r="G136" s="188"/>
      <c r="H136" s="188"/>
      <c r="I136" s="191"/>
      <c r="J136" s="192">
        <f>BK136</f>
        <v>0</v>
      </c>
      <c r="K136" s="188"/>
      <c r="L136" s="193"/>
      <c r="M136" s="194"/>
      <c r="N136" s="195"/>
      <c r="O136" s="195"/>
      <c r="P136" s="196">
        <f>P137+P141</f>
        <v>0</v>
      </c>
      <c r="Q136" s="195"/>
      <c r="R136" s="196">
        <f>R137+R141</f>
        <v>0</v>
      </c>
      <c r="S136" s="195"/>
      <c r="T136" s="197">
        <f>T137+T141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8" t="s">
        <v>138</v>
      </c>
      <c r="AT136" s="199" t="s">
        <v>75</v>
      </c>
      <c r="AU136" s="199" t="s">
        <v>76</v>
      </c>
      <c r="AY136" s="198" t="s">
        <v>123</v>
      </c>
      <c r="BK136" s="200">
        <f>BK137+BK141</f>
        <v>0</v>
      </c>
    </row>
    <row r="137" s="12" customFormat="1" ht="22.8" customHeight="1">
      <c r="A137" s="12"/>
      <c r="B137" s="187"/>
      <c r="C137" s="188"/>
      <c r="D137" s="189" t="s">
        <v>75</v>
      </c>
      <c r="E137" s="201" t="s">
        <v>245</v>
      </c>
      <c r="F137" s="201" t="s">
        <v>246</v>
      </c>
      <c r="G137" s="188"/>
      <c r="H137" s="188"/>
      <c r="I137" s="191"/>
      <c r="J137" s="202">
        <f>BK137</f>
        <v>0</v>
      </c>
      <c r="K137" s="188"/>
      <c r="L137" s="193"/>
      <c r="M137" s="194"/>
      <c r="N137" s="195"/>
      <c r="O137" s="195"/>
      <c r="P137" s="196">
        <f>SUM(P138:P140)</f>
        <v>0</v>
      </c>
      <c r="Q137" s="195"/>
      <c r="R137" s="196">
        <f>SUM(R138:R140)</f>
        <v>0</v>
      </c>
      <c r="S137" s="195"/>
      <c r="T137" s="197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8" t="s">
        <v>138</v>
      </c>
      <c r="AT137" s="199" t="s">
        <v>75</v>
      </c>
      <c r="AU137" s="199" t="s">
        <v>84</v>
      </c>
      <c r="AY137" s="198" t="s">
        <v>123</v>
      </c>
      <c r="BK137" s="200">
        <f>SUM(BK138:BK140)</f>
        <v>0</v>
      </c>
    </row>
    <row r="138" s="2" customFormat="1" ht="16.5" customHeight="1">
      <c r="A138" s="37"/>
      <c r="B138" s="38"/>
      <c r="C138" s="203" t="s">
        <v>247</v>
      </c>
      <c r="D138" s="203" t="s">
        <v>125</v>
      </c>
      <c r="E138" s="204" t="s">
        <v>248</v>
      </c>
      <c r="F138" s="205" t="s">
        <v>249</v>
      </c>
      <c r="G138" s="206" t="s">
        <v>166</v>
      </c>
      <c r="H138" s="207">
        <v>4</v>
      </c>
      <c r="I138" s="208"/>
      <c r="J138" s="209">
        <f>ROUND(I138*H138,2)</f>
        <v>0</v>
      </c>
      <c r="K138" s="205" t="s">
        <v>129</v>
      </c>
      <c r="L138" s="43"/>
      <c r="M138" s="210" t="s">
        <v>19</v>
      </c>
      <c r="N138" s="211" t="s">
        <v>47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242</v>
      </c>
      <c r="AT138" s="214" t="s">
        <v>125</v>
      </c>
      <c r="AU138" s="214" t="s">
        <v>86</v>
      </c>
      <c r="AY138" s="16" t="s">
        <v>123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84</v>
      </c>
      <c r="BK138" s="215">
        <f>ROUND(I138*H138,2)</f>
        <v>0</v>
      </c>
      <c r="BL138" s="16" t="s">
        <v>242</v>
      </c>
      <c r="BM138" s="214" t="s">
        <v>250</v>
      </c>
    </row>
    <row r="139" s="2" customFormat="1">
      <c r="A139" s="37"/>
      <c r="B139" s="38"/>
      <c r="C139" s="39"/>
      <c r="D139" s="216" t="s">
        <v>131</v>
      </c>
      <c r="E139" s="39"/>
      <c r="F139" s="217" t="s">
        <v>251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131</v>
      </c>
      <c r="AU139" s="16" t="s">
        <v>86</v>
      </c>
    </row>
    <row r="140" s="2" customFormat="1" ht="16.5" customHeight="1">
      <c r="A140" s="37"/>
      <c r="B140" s="38"/>
      <c r="C140" s="221" t="s">
        <v>252</v>
      </c>
      <c r="D140" s="221" t="s">
        <v>133</v>
      </c>
      <c r="E140" s="222" t="s">
        <v>253</v>
      </c>
      <c r="F140" s="223" t="s">
        <v>254</v>
      </c>
      <c r="G140" s="224" t="s">
        <v>166</v>
      </c>
      <c r="H140" s="225">
        <v>4</v>
      </c>
      <c r="I140" s="226"/>
      <c r="J140" s="227">
        <f>ROUND(I140*H140,2)</f>
        <v>0</v>
      </c>
      <c r="K140" s="223" t="s">
        <v>129</v>
      </c>
      <c r="L140" s="228"/>
      <c r="M140" s="229" t="s">
        <v>19</v>
      </c>
      <c r="N140" s="230" t="s">
        <v>47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255</v>
      </c>
      <c r="AT140" s="214" t="s">
        <v>133</v>
      </c>
      <c r="AU140" s="214" t="s">
        <v>86</v>
      </c>
      <c r="AY140" s="16" t="s">
        <v>123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84</v>
      </c>
      <c r="BK140" s="215">
        <f>ROUND(I140*H140,2)</f>
        <v>0</v>
      </c>
      <c r="BL140" s="16" t="s">
        <v>242</v>
      </c>
      <c r="BM140" s="214" t="s">
        <v>256</v>
      </c>
    </row>
    <row r="141" s="12" customFormat="1" ht="22.8" customHeight="1">
      <c r="A141" s="12"/>
      <c r="B141" s="187"/>
      <c r="C141" s="188"/>
      <c r="D141" s="189" t="s">
        <v>75</v>
      </c>
      <c r="E141" s="201" t="s">
        <v>257</v>
      </c>
      <c r="F141" s="201" t="s">
        <v>258</v>
      </c>
      <c r="G141" s="188"/>
      <c r="H141" s="188"/>
      <c r="I141" s="191"/>
      <c r="J141" s="202">
        <f>BK141</f>
        <v>0</v>
      </c>
      <c r="K141" s="188"/>
      <c r="L141" s="193"/>
      <c r="M141" s="194"/>
      <c r="N141" s="195"/>
      <c r="O141" s="195"/>
      <c r="P141" s="196">
        <f>SUM(P142:P264)</f>
        <v>0</v>
      </c>
      <c r="Q141" s="195"/>
      <c r="R141" s="196">
        <f>SUM(R142:R264)</f>
        <v>0</v>
      </c>
      <c r="S141" s="195"/>
      <c r="T141" s="197">
        <f>SUM(T142:T264)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8" t="s">
        <v>138</v>
      </c>
      <c r="AT141" s="199" t="s">
        <v>75</v>
      </c>
      <c r="AU141" s="199" t="s">
        <v>84</v>
      </c>
      <c r="AY141" s="198" t="s">
        <v>123</v>
      </c>
      <c r="BK141" s="200">
        <f>SUM(BK142:BK264)</f>
        <v>0</v>
      </c>
    </row>
    <row r="142" s="2" customFormat="1" ht="24.15" customHeight="1">
      <c r="A142" s="37"/>
      <c r="B142" s="38"/>
      <c r="C142" s="203" t="s">
        <v>259</v>
      </c>
      <c r="D142" s="203" t="s">
        <v>125</v>
      </c>
      <c r="E142" s="204" t="s">
        <v>260</v>
      </c>
      <c r="F142" s="205" t="s">
        <v>261</v>
      </c>
      <c r="G142" s="206" t="s">
        <v>194</v>
      </c>
      <c r="H142" s="207">
        <v>10.15</v>
      </c>
      <c r="I142" s="208"/>
      <c r="J142" s="209">
        <f>ROUND(I142*H142,2)</f>
        <v>0</v>
      </c>
      <c r="K142" s="205" t="s">
        <v>129</v>
      </c>
      <c r="L142" s="43"/>
      <c r="M142" s="210" t="s">
        <v>19</v>
      </c>
      <c r="N142" s="211" t="s">
        <v>47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242</v>
      </c>
      <c r="AT142" s="214" t="s">
        <v>125</v>
      </c>
      <c r="AU142" s="214" t="s">
        <v>86</v>
      </c>
      <c r="AY142" s="16" t="s">
        <v>123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84</v>
      </c>
      <c r="BK142" s="215">
        <f>ROUND(I142*H142,2)</f>
        <v>0</v>
      </c>
      <c r="BL142" s="16" t="s">
        <v>242</v>
      </c>
      <c r="BM142" s="214" t="s">
        <v>262</v>
      </c>
    </row>
    <row r="143" s="2" customFormat="1">
      <c r="A143" s="37"/>
      <c r="B143" s="38"/>
      <c r="C143" s="39"/>
      <c r="D143" s="216" t="s">
        <v>131</v>
      </c>
      <c r="E143" s="39"/>
      <c r="F143" s="217" t="s">
        <v>263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86</v>
      </c>
    </row>
    <row r="144" s="2" customFormat="1" ht="33" customHeight="1">
      <c r="A144" s="37"/>
      <c r="B144" s="38"/>
      <c r="C144" s="203" t="s">
        <v>264</v>
      </c>
      <c r="D144" s="203" t="s">
        <v>125</v>
      </c>
      <c r="E144" s="204" t="s">
        <v>265</v>
      </c>
      <c r="F144" s="205" t="s">
        <v>266</v>
      </c>
      <c r="G144" s="206" t="s">
        <v>128</v>
      </c>
      <c r="H144" s="207">
        <v>29</v>
      </c>
      <c r="I144" s="208"/>
      <c r="J144" s="209">
        <f>ROUND(I144*H144,2)</f>
        <v>0</v>
      </c>
      <c r="K144" s="205" t="s">
        <v>129</v>
      </c>
      <c r="L144" s="43"/>
      <c r="M144" s="210" t="s">
        <v>19</v>
      </c>
      <c r="N144" s="211" t="s">
        <v>47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242</v>
      </c>
      <c r="AT144" s="214" t="s">
        <v>125</v>
      </c>
      <c r="AU144" s="214" t="s">
        <v>86</v>
      </c>
      <c r="AY144" s="16" t="s">
        <v>123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84</v>
      </c>
      <c r="BK144" s="215">
        <f>ROUND(I144*H144,2)</f>
        <v>0</v>
      </c>
      <c r="BL144" s="16" t="s">
        <v>242</v>
      </c>
      <c r="BM144" s="214" t="s">
        <v>267</v>
      </c>
    </row>
    <row r="145" s="2" customFormat="1">
      <c r="A145" s="37"/>
      <c r="B145" s="38"/>
      <c r="C145" s="39"/>
      <c r="D145" s="216" t="s">
        <v>131</v>
      </c>
      <c r="E145" s="39"/>
      <c r="F145" s="217" t="s">
        <v>268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131</v>
      </c>
      <c r="AU145" s="16" t="s">
        <v>86</v>
      </c>
    </row>
    <row r="146" s="2" customFormat="1" ht="33" customHeight="1">
      <c r="A146" s="37"/>
      <c r="B146" s="38"/>
      <c r="C146" s="203" t="s">
        <v>269</v>
      </c>
      <c r="D146" s="203" t="s">
        <v>125</v>
      </c>
      <c r="E146" s="204" t="s">
        <v>270</v>
      </c>
      <c r="F146" s="205" t="s">
        <v>271</v>
      </c>
      <c r="G146" s="206" t="s">
        <v>128</v>
      </c>
      <c r="H146" s="207">
        <v>29</v>
      </c>
      <c r="I146" s="208"/>
      <c r="J146" s="209">
        <f>ROUND(I146*H146,2)</f>
        <v>0</v>
      </c>
      <c r="K146" s="205" t="s">
        <v>129</v>
      </c>
      <c r="L146" s="43"/>
      <c r="M146" s="210" t="s">
        <v>19</v>
      </c>
      <c r="N146" s="211" t="s">
        <v>47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242</v>
      </c>
      <c r="AT146" s="214" t="s">
        <v>125</v>
      </c>
      <c r="AU146" s="214" t="s">
        <v>86</v>
      </c>
      <c r="AY146" s="16" t="s">
        <v>123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84</v>
      </c>
      <c r="BK146" s="215">
        <f>ROUND(I146*H146,2)</f>
        <v>0</v>
      </c>
      <c r="BL146" s="16" t="s">
        <v>242</v>
      </c>
      <c r="BM146" s="214" t="s">
        <v>272</v>
      </c>
    </row>
    <row r="147" s="2" customFormat="1">
      <c r="A147" s="37"/>
      <c r="B147" s="38"/>
      <c r="C147" s="39"/>
      <c r="D147" s="216" t="s">
        <v>131</v>
      </c>
      <c r="E147" s="39"/>
      <c r="F147" s="217" t="s">
        <v>273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131</v>
      </c>
      <c r="AU147" s="16" t="s">
        <v>86</v>
      </c>
    </row>
    <row r="148" s="2" customFormat="1" ht="16.5" customHeight="1">
      <c r="A148" s="37"/>
      <c r="B148" s="38"/>
      <c r="C148" s="203" t="s">
        <v>195</v>
      </c>
      <c r="D148" s="203" t="s">
        <v>125</v>
      </c>
      <c r="E148" s="204" t="s">
        <v>274</v>
      </c>
      <c r="F148" s="205" t="s">
        <v>275</v>
      </c>
      <c r="G148" s="206" t="s">
        <v>194</v>
      </c>
      <c r="H148" s="207">
        <v>58</v>
      </c>
      <c r="I148" s="208"/>
      <c r="J148" s="209">
        <f>ROUND(I148*H148,2)</f>
        <v>0</v>
      </c>
      <c r="K148" s="205" t="s">
        <v>129</v>
      </c>
      <c r="L148" s="43"/>
      <c r="M148" s="210" t="s">
        <v>19</v>
      </c>
      <c r="N148" s="211" t="s">
        <v>47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242</v>
      </c>
      <c r="AT148" s="214" t="s">
        <v>125</v>
      </c>
      <c r="AU148" s="214" t="s">
        <v>86</v>
      </c>
      <c r="AY148" s="16" t="s">
        <v>123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84</v>
      </c>
      <c r="BK148" s="215">
        <f>ROUND(I148*H148,2)</f>
        <v>0</v>
      </c>
      <c r="BL148" s="16" t="s">
        <v>242</v>
      </c>
      <c r="BM148" s="214" t="s">
        <v>276</v>
      </c>
    </row>
    <row r="149" s="2" customFormat="1">
      <c r="A149" s="37"/>
      <c r="B149" s="38"/>
      <c r="C149" s="39"/>
      <c r="D149" s="216" t="s">
        <v>131</v>
      </c>
      <c r="E149" s="39"/>
      <c r="F149" s="217" t="s">
        <v>277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86</v>
      </c>
    </row>
    <row r="150" s="2" customFormat="1" ht="24.15" customHeight="1">
      <c r="A150" s="37"/>
      <c r="B150" s="38"/>
      <c r="C150" s="203" t="s">
        <v>278</v>
      </c>
      <c r="D150" s="203" t="s">
        <v>125</v>
      </c>
      <c r="E150" s="204" t="s">
        <v>279</v>
      </c>
      <c r="F150" s="205" t="s">
        <v>280</v>
      </c>
      <c r="G150" s="206" t="s">
        <v>194</v>
      </c>
      <c r="H150" s="207">
        <v>1.05</v>
      </c>
      <c r="I150" s="208"/>
      <c r="J150" s="209">
        <f>ROUND(I150*H150,2)</f>
        <v>0</v>
      </c>
      <c r="K150" s="205" t="s">
        <v>129</v>
      </c>
      <c r="L150" s="43"/>
      <c r="M150" s="210" t="s">
        <v>19</v>
      </c>
      <c r="N150" s="211" t="s">
        <v>47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242</v>
      </c>
      <c r="AT150" s="214" t="s">
        <v>125</v>
      </c>
      <c r="AU150" s="214" t="s">
        <v>86</v>
      </c>
      <c r="AY150" s="16" t="s">
        <v>123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84</v>
      </c>
      <c r="BK150" s="215">
        <f>ROUND(I150*H150,2)</f>
        <v>0</v>
      </c>
      <c r="BL150" s="16" t="s">
        <v>242</v>
      </c>
      <c r="BM150" s="214" t="s">
        <v>281</v>
      </c>
    </row>
    <row r="151" s="2" customFormat="1">
      <c r="A151" s="37"/>
      <c r="B151" s="38"/>
      <c r="C151" s="39"/>
      <c r="D151" s="216" t="s">
        <v>131</v>
      </c>
      <c r="E151" s="39"/>
      <c r="F151" s="217" t="s">
        <v>282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86</v>
      </c>
    </row>
    <row r="152" s="2" customFormat="1" ht="24.15" customHeight="1">
      <c r="A152" s="37"/>
      <c r="B152" s="38"/>
      <c r="C152" s="203" t="s">
        <v>199</v>
      </c>
      <c r="D152" s="203" t="s">
        <v>125</v>
      </c>
      <c r="E152" s="204" t="s">
        <v>283</v>
      </c>
      <c r="F152" s="205" t="s">
        <v>284</v>
      </c>
      <c r="G152" s="206" t="s">
        <v>194</v>
      </c>
      <c r="H152" s="207">
        <v>1.05</v>
      </c>
      <c r="I152" s="208"/>
      <c r="J152" s="209">
        <f>ROUND(I152*H152,2)</f>
        <v>0</v>
      </c>
      <c r="K152" s="205" t="s">
        <v>129</v>
      </c>
      <c r="L152" s="43"/>
      <c r="M152" s="210" t="s">
        <v>19</v>
      </c>
      <c r="N152" s="211" t="s">
        <v>47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242</v>
      </c>
      <c r="AT152" s="214" t="s">
        <v>125</v>
      </c>
      <c r="AU152" s="214" t="s">
        <v>86</v>
      </c>
      <c r="AY152" s="16" t="s">
        <v>123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84</v>
      </c>
      <c r="BK152" s="215">
        <f>ROUND(I152*H152,2)</f>
        <v>0</v>
      </c>
      <c r="BL152" s="16" t="s">
        <v>242</v>
      </c>
      <c r="BM152" s="214" t="s">
        <v>285</v>
      </c>
    </row>
    <row r="153" s="2" customFormat="1">
      <c r="A153" s="37"/>
      <c r="B153" s="38"/>
      <c r="C153" s="39"/>
      <c r="D153" s="216" t="s">
        <v>131</v>
      </c>
      <c r="E153" s="39"/>
      <c r="F153" s="217" t="s">
        <v>286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131</v>
      </c>
      <c r="AU153" s="16" t="s">
        <v>86</v>
      </c>
    </row>
    <row r="154" s="2" customFormat="1" ht="33" customHeight="1">
      <c r="A154" s="37"/>
      <c r="B154" s="38"/>
      <c r="C154" s="203" t="s">
        <v>287</v>
      </c>
      <c r="D154" s="203" t="s">
        <v>125</v>
      </c>
      <c r="E154" s="204" t="s">
        <v>288</v>
      </c>
      <c r="F154" s="205" t="s">
        <v>289</v>
      </c>
      <c r="G154" s="206" t="s">
        <v>194</v>
      </c>
      <c r="H154" s="207">
        <v>60.799999999999997</v>
      </c>
      <c r="I154" s="208"/>
      <c r="J154" s="209">
        <f>ROUND(I154*H154,2)</f>
        <v>0</v>
      </c>
      <c r="K154" s="205" t="s">
        <v>129</v>
      </c>
      <c r="L154" s="43"/>
      <c r="M154" s="210" t="s">
        <v>19</v>
      </c>
      <c r="N154" s="211" t="s">
        <v>47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242</v>
      </c>
      <c r="AT154" s="214" t="s">
        <v>125</v>
      </c>
      <c r="AU154" s="214" t="s">
        <v>86</v>
      </c>
      <c r="AY154" s="16" t="s">
        <v>123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84</v>
      </c>
      <c r="BK154" s="215">
        <f>ROUND(I154*H154,2)</f>
        <v>0</v>
      </c>
      <c r="BL154" s="16" t="s">
        <v>242</v>
      </c>
      <c r="BM154" s="214" t="s">
        <v>290</v>
      </c>
    </row>
    <row r="155" s="2" customFormat="1">
      <c r="A155" s="37"/>
      <c r="B155" s="38"/>
      <c r="C155" s="39"/>
      <c r="D155" s="216" t="s">
        <v>131</v>
      </c>
      <c r="E155" s="39"/>
      <c r="F155" s="217" t="s">
        <v>291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131</v>
      </c>
      <c r="AU155" s="16" t="s">
        <v>86</v>
      </c>
    </row>
    <row r="156" s="2" customFormat="1" ht="37.8" customHeight="1">
      <c r="A156" s="37"/>
      <c r="B156" s="38"/>
      <c r="C156" s="203" t="s">
        <v>204</v>
      </c>
      <c r="D156" s="203" t="s">
        <v>125</v>
      </c>
      <c r="E156" s="204" t="s">
        <v>292</v>
      </c>
      <c r="F156" s="205" t="s">
        <v>293</v>
      </c>
      <c r="G156" s="206" t="s">
        <v>194</v>
      </c>
      <c r="H156" s="207">
        <v>60.799999999999997</v>
      </c>
      <c r="I156" s="208"/>
      <c r="J156" s="209">
        <f>ROUND(I156*H156,2)</f>
        <v>0</v>
      </c>
      <c r="K156" s="205" t="s">
        <v>129</v>
      </c>
      <c r="L156" s="43"/>
      <c r="M156" s="210" t="s">
        <v>19</v>
      </c>
      <c r="N156" s="211" t="s">
        <v>47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242</v>
      </c>
      <c r="AT156" s="214" t="s">
        <v>125</v>
      </c>
      <c r="AU156" s="214" t="s">
        <v>86</v>
      </c>
      <c r="AY156" s="16" t="s">
        <v>123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84</v>
      </c>
      <c r="BK156" s="215">
        <f>ROUND(I156*H156,2)</f>
        <v>0</v>
      </c>
      <c r="BL156" s="16" t="s">
        <v>242</v>
      </c>
      <c r="BM156" s="214" t="s">
        <v>294</v>
      </c>
    </row>
    <row r="157" s="2" customFormat="1">
      <c r="A157" s="37"/>
      <c r="B157" s="38"/>
      <c r="C157" s="39"/>
      <c r="D157" s="216" t="s">
        <v>131</v>
      </c>
      <c r="E157" s="39"/>
      <c r="F157" s="217" t="s">
        <v>295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131</v>
      </c>
      <c r="AU157" s="16" t="s">
        <v>86</v>
      </c>
    </row>
    <row r="158" s="2" customFormat="1" ht="33" customHeight="1">
      <c r="A158" s="37"/>
      <c r="B158" s="38"/>
      <c r="C158" s="203" t="s">
        <v>296</v>
      </c>
      <c r="D158" s="203" t="s">
        <v>125</v>
      </c>
      <c r="E158" s="204" t="s">
        <v>297</v>
      </c>
      <c r="F158" s="205" t="s">
        <v>298</v>
      </c>
      <c r="G158" s="206" t="s">
        <v>128</v>
      </c>
      <c r="H158" s="207">
        <v>134</v>
      </c>
      <c r="I158" s="208"/>
      <c r="J158" s="209">
        <f>ROUND(I158*H158,2)</f>
        <v>0</v>
      </c>
      <c r="K158" s="205" t="s">
        <v>129</v>
      </c>
      <c r="L158" s="43"/>
      <c r="M158" s="210" t="s">
        <v>19</v>
      </c>
      <c r="N158" s="211" t="s">
        <v>47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242</v>
      </c>
      <c r="AT158" s="214" t="s">
        <v>125</v>
      </c>
      <c r="AU158" s="214" t="s">
        <v>86</v>
      </c>
      <c r="AY158" s="16" t="s">
        <v>123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84</v>
      </c>
      <c r="BK158" s="215">
        <f>ROUND(I158*H158,2)</f>
        <v>0</v>
      </c>
      <c r="BL158" s="16" t="s">
        <v>242</v>
      </c>
      <c r="BM158" s="214" t="s">
        <v>299</v>
      </c>
    </row>
    <row r="159" s="2" customFormat="1">
      <c r="A159" s="37"/>
      <c r="B159" s="38"/>
      <c r="C159" s="39"/>
      <c r="D159" s="216" t="s">
        <v>131</v>
      </c>
      <c r="E159" s="39"/>
      <c r="F159" s="217" t="s">
        <v>300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131</v>
      </c>
      <c r="AU159" s="16" t="s">
        <v>86</v>
      </c>
    </row>
    <row r="160" s="2" customFormat="1" ht="33" customHeight="1">
      <c r="A160" s="37"/>
      <c r="B160" s="38"/>
      <c r="C160" s="203" t="s">
        <v>211</v>
      </c>
      <c r="D160" s="203" t="s">
        <v>125</v>
      </c>
      <c r="E160" s="204" t="s">
        <v>301</v>
      </c>
      <c r="F160" s="205" t="s">
        <v>302</v>
      </c>
      <c r="G160" s="206" t="s">
        <v>128</v>
      </c>
      <c r="H160" s="207">
        <v>134</v>
      </c>
      <c r="I160" s="208"/>
      <c r="J160" s="209">
        <f>ROUND(I160*H160,2)</f>
        <v>0</v>
      </c>
      <c r="K160" s="205" t="s">
        <v>129</v>
      </c>
      <c r="L160" s="43"/>
      <c r="M160" s="210" t="s">
        <v>19</v>
      </c>
      <c r="N160" s="211" t="s">
        <v>47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242</v>
      </c>
      <c r="AT160" s="214" t="s">
        <v>125</v>
      </c>
      <c r="AU160" s="214" t="s">
        <v>86</v>
      </c>
      <c r="AY160" s="16" t="s">
        <v>123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84</v>
      </c>
      <c r="BK160" s="215">
        <f>ROUND(I160*H160,2)</f>
        <v>0</v>
      </c>
      <c r="BL160" s="16" t="s">
        <v>242</v>
      </c>
      <c r="BM160" s="214" t="s">
        <v>303</v>
      </c>
    </row>
    <row r="161" s="2" customFormat="1">
      <c r="A161" s="37"/>
      <c r="B161" s="38"/>
      <c r="C161" s="39"/>
      <c r="D161" s="216" t="s">
        <v>131</v>
      </c>
      <c r="E161" s="39"/>
      <c r="F161" s="217" t="s">
        <v>304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131</v>
      </c>
      <c r="AU161" s="16" t="s">
        <v>86</v>
      </c>
    </row>
    <row r="162" s="2" customFormat="1" ht="24.15" customHeight="1">
      <c r="A162" s="37"/>
      <c r="B162" s="38"/>
      <c r="C162" s="203" t="s">
        <v>305</v>
      </c>
      <c r="D162" s="203" t="s">
        <v>125</v>
      </c>
      <c r="E162" s="204" t="s">
        <v>306</v>
      </c>
      <c r="F162" s="205" t="s">
        <v>307</v>
      </c>
      <c r="G162" s="206" t="s">
        <v>194</v>
      </c>
      <c r="H162" s="207">
        <v>16</v>
      </c>
      <c r="I162" s="208"/>
      <c r="J162" s="209">
        <f>ROUND(I162*H162,2)</f>
        <v>0</v>
      </c>
      <c r="K162" s="205" t="s">
        <v>129</v>
      </c>
      <c r="L162" s="43"/>
      <c r="M162" s="210" t="s">
        <v>19</v>
      </c>
      <c r="N162" s="211" t="s">
        <v>47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242</v>
      </c>
      <c r="AT162" s="214" t="s">
        <v>125</v>
      </c>
      <c r="AU162" s="214" t="s">
        <v>86</v>
      </c>
      <c r="AY162" s="16" t="s">
        <v>123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84</v>
      </c>
      <c r="BK162" s="215">
        <f>ROUND(I162*H162,2)</f>
        <v>0</v>
      </c>
      <c r="BL162" s="16" t="s">
        <v>242</v>
      </c>
      <c r="BM162" s="214" t="s">
        <v>308</v>
      </c>
    </row>
    <row r="163" s="2" customFormat="1">
      <c r="A163" s="37"/>
      <c r="B163" s="38"/>
      <c r="C163" s="39"/>
      <c r="D163" s="216" t="s">
        <v>131</v>
      </c>
      <c r="E163" s="39"/>
      <c r="F163" s="217" t="s">
        <v>309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131</v>
      </c>
      <c r="AU163" s="16" t="s">
        <v>86</v>
      </c>
    </row>
    <row r="164" s="2" customFormat="1" ht="33" customHeight="1">
      <c r="A164" s="37"/>
      <c r="B164" s="38"/>
      <c r="C164" s="203" t="s">
        <v>214</v>
      </c>
      <c r="D164" s="203" t="s">
        <v>125</v>
      </c>
      <c r="E164" s="204" t="s">
        <v>310</v>
      </c>
      <c r="F164" s="205" t="s">
        <v>311</v>
      </c>
      <c r="G164" s="206" t="s">
        <v>128</v>
      </c>
      <c r="H164" s="207">
        <v>32</v>
      </c>
      <c r="I164" s="208"/>
      <c r="J164" s="209">
        <f>ROUND(I164*H164,2)</f>
        <v>0</v>
      </c>
      <c r="K164" s="205" t="s">
        <v>129</v>
      </c>
      <c r="L164" s="43"/>
      <c r="M164" s="210" t="s">
        <v>19</v>
      </c>
      <c r="N164" s="211" t="s">
        <v>47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242</v>
      </c>
      <c r="AT164" s="214" t="s">
        <v>125</v>
      </c>
      <c r="AU164" s="214" t="s">
        <v>86</v>
      </c>
      <c r="AY164" s="16" t="s">
        <v>123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84</v>
      </c>
      <c r="BK164" s="215">
        <f>ROUND(I164*H164,2)</f>
        <v>0</v>
      </c>
      <c r="BL164" s="16" t="s">
        <v>242</v>
      </c>
      <c r="BM164" s="214" t="s">
        <v>312</v>
      </c>
    </row>
    <row r="165" s="2" customFormat="1">
      <c r="A165" s="37"/>
      <c r="B165" s="38"/>
      <c r="C165" s="39"/>
      <c r="D165" s="216" t="s">
        <v>131</v>
      </c>
      <c r="E165" s="39"/>
      <c r="F165" s="217" t="s">
        <v>313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131</v>
      </c>
      <c r="AU165" s="16" t="s">
        <v>86</v>
      </c>
    </row>
    <row r="166" s="2" customFormat="1" ht="33" customHeight="1">
      <c r="A166" s="37"/>
      <c r="B166" s="38"/>
      <c r="C166" s="203" t="s">
        <v>314</v>
      </c>
      <c r="D166" s="203" t="s">
        <v>125</v>
      </c>
      <c r="E166" s="204" t="s">
        <v>315</v>
      </c>
      <c r="F166" s="205" t="s">
        <v>316</v>
      </c>
      <c r="G166" s="206" t="s">
        <v>128</v>
      </c>
      <c r="H166" s="207">
        <v>32</v>
      </c>
      <c r="I166" s="208"/>
      <c r="J166" s="209">
        <f>ROUND(I166*H166,2)</f>
        <v>0</v>
      </c>
      <c r="K166" s="205" t="s">
        <v>129</v>
      </c>
      <c r="L166" s="43"/>
      <c r="M166" s="210" t="s">
        <v>19</v>
      </c>
      <c r="N166" s="211" t="s">
        <v>47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242</v>
      </c>
      <c r="AT166" s="214" t="s">
        <v>125</v>
      </c>
      <c r="AU166" s="214" t="s">
        <v>86</v>
      </c>
      <c r="AY166" s="16" t="s">
        <v>123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84</v>
      </c>
      <c r="BK166" s="215">
        <f>ROUND(I166*H166,2)</f>
        <v>0</v>
      </c>
      <c r="BL166" s="16" t="s">
        <v>242</v>
      </c>
      <c r="BM166" s="214" t="s">
        <v>317</v>
      </c>
    </row>
    <row r="167" s="2" customFormat="1">
      <c r="A167" s="37"/>
      <c r="B167" s="38"/>
      <c r="C167" s="39"/>
      <c r="D167" s="216" t="s">
        <v>131</v>
      </c>
      <c r="E167" s="39"/>
      <c r="F167" s="217" t="s">
        <v>318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131</v>
      </c>
      <c r="AU167" s="16" t="s">
        <v>86</v>
      </c>
    </row>
    <row r="168" s="2" customFormat="1" ht="21.75" customHeight="1">
      <c r="A168" s="37"/>
      <c r="B168" s="38"/>
      <c r="C168" s="203" t="s">
        <v>219</v>
      </c>
      <c r="D168" s="203" t="s">
        <v>125</v>
      </c>
      <c r="E168" s="204" t="s">
        <v>319</v>
      </c>
      <c r="F168" s="205" t="s">
        <v>320</v>
      </c>
      <c r="G168" s="206" t="s">
        <v>194</v>
      </c>
      <c r="H168" s="207">
        <v>60.799999999999997</v>
      </c>
      <c r="I168" s="208"/>
      <c r="J168" s="209">
        <f>ROUND(I168*H168,2)</f>
        <v>0</v>
      </c>
      <c r="K168" s="205" t="s">
        <v>129</v>
      </c>
      <c r="L168" s="43"/>
      <c r="M168" s="210" t="s">
        <v>19</v>
      </c>
      <c r="N168" s="211" t="s">
        <v>47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242</v>
      </c>
      <c r="AT168" s="214" t="s">
        <v>125</v>
      </c>
      <c r="AU168" s="214" t="s">
        <v>86</v>
      </c>
      <c r="AY168" s="16" t="s">
        <v>123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84</v>
      </c>
      <c r="BK168" s="215">
        <f>ROUND(I168*H168,2)</f>
        <v>0</v>
      </c>
      <c r="BL168" s="16" t="s">
        <v>242</v>
      </c>
      <c r="BM168" s="214" t="s">
        <v>321</v>
      </c>
    </row>
    <row r="169" s="2" customFormat="1">
      <c r="A169" s="37"/>
      <c r="B169" s="38"/>
      <c r="C169" s="39"/>
      <c r="D169" s="216" t="s">
        <v>131</v>
      </c>
      <c r="E169" s="39"/>
      <c r="F169" s="217" t="s">
        <v>322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131</v>
      </c>
      <c r="AU169" s="16" t="s">
        <v>86</v>
      </c>
    </row>
    <row r="170" s="2" customFormat="1">
      <c r="A170" s="37"/>
      <c r="B170" s="38"/>
      <c r="C170" s="39"/>
      <c r="D170" s="231" t="s">
        <v>142</v>
      </c>
      <c r="E170" s="39"/>
      <c r="F170" s="232" t="s">
        <v>323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142</v>
      </c>
      <c r="AU170" s="16" t="s">
        <v>86</v>
      </c>
    </row>
    <row r="171" s="2" customFormat="1" ht="24.15" customHeight="1">
      <c r="A171" s="37"/>
      <c r="B171" s="38"/>
      <c r="C171" s="203" t="s">
        <v>324</v>
      </c>
      <c r="D171" s="203" t="s">
        <v>125</v>
      </c>
      <c r="E171" s="204" t="s">
        <v>325</v>
      </c>
      <c r="F171" s="205" t="s">
        <v>326</v>
      </c>
      <c r="G171" s="206" t="s">
        <v>194</v>
      </c>
      <c r="H171" s="207">
        <v>62.899999999999999</v>
      </c>
      <c r="I171" s="208"/>
      <c r="J171" s="209">
        <f>ROUND(I171*H171,2)</f>
        <v>0</v>
      </c>
      <c r="K171" s="205" t="s">
        <v>129</v>
      </c>
      <c r="L171" s="43"/>
      <c r="M171" s="210" t="s">
        <v>19</v>
      </c>
      <c r="N171" s="211" t="s">
        <v>47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242</v>
      </c>
      <c r="AT171" s="214" t="s">
        <v>125</v>
      </c>
      <c r="AU171" s="214" t="s">
        <v>86</v>
      </c>
      <c r="AY171" s="16" t="s">
        <v>123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84</v>
      </c>
      <c r="BK171" s="215">
        <f>ROUND(I171*H171,2)</f>
        <v>0</v>
      </c>
      <c r="BL171" s="16" t="s">
        <v>242</v>
      </c>
      <c r="BM171" s="214" t="s">
        <v>327</v>
      </c>
    </row>
    <row r="172" s="2" customFormat="1">
      <c r="A172" s="37"/>
      <c r="B172" s="38"/>
      <c r="C172" s="39"/>
      <c r="D172" s="216" t="s">
        <v>131</v>
      </c>
      <c r="E172" s="39"/>
      <c r="F172" s="217" t="s">
        <v>328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131</v>
      </c>
      <c r="AU172" s="16" t="s">
        <v>86</v>
      </c>
    </row>
    <row r="173" s="2" customFormat="1">
      <c r="A173" s="37"/>
      <c r="B173" s="38"/>
      <c r="C173" s="39"/>
      <c r="D173" s="231" t="s">
        <v>142</v>
      </c>
      <c r="E173" s="39"/>
      <c r="F173" s="232" t="s">
        <v>329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142</v>
      </c>
      <c r="AU173" s="16" t="s">
        <v>86</v>
      </c>
    </row>
    <row r="174" s="2" customFormat="1" ht="24.15" customHeight="1">
      <c r="A174" s="37"/>
      <c r="B174" s="38"/>
      <c r="C174" s="203" t="s">
        <v>223</v>
      </c>
      <c r="D174" s="203" t="s">
        <v>125</v>
      </c>
      <c r="E174" s="204" t="s">
        <v>330</v>
      </c>
      <c r="F174" s="205" t="s">
        <v>331</v>
      </c>
      <c r="G174" s="206" t="s">
        <v>194</v>
      </c>
      <c r="H174" s="207">
        <v>16</v>
      </c>
      <c r="I174" s="208"/>
      <c r="J174" s="209">
        <f>ROUND(I174*H174,2)</f>
        <v>0</v>
      </c>
      <c r="K174" s="205" t="s">
        <v>129</v>
      </c>
      <c r="L174" s="43"/>
      <c r="M174" s="210" t="s">
        <v>19</v>
      </c>
      <c r="N174" s="211" t="s">
        <v>47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242</v>
      </c>
      <c r="AT174" s="214" t="s">
        <v>125</v>
      </c>
      <c r="AU174" s="214" t="s">
        <v>86</v>
      </c>
      <c r="AY174" s="16" t="s">
        <v>123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84</v>
      </c>
      <c r="BK174" s="215">
        <f>ROUND(I174*H174,2)</f>
        <v>0</v>
      </c>
      <c r="BL174" s="16" t="s">
        <v>242</v>
      </c>
      <c r="BM174" s="214" t="s">
        <v>332</v>
      </c>
    </row>
    <row r="175" s="2" customFormat="1">
      <c r="A175" s="37"/>
      <c r="B175" s="38"/>
      <c r="C175" s="39"/>
      <c r="D175" s="216" t="s">
        <v>131</v>
      </c>
      <c r="E175" s="39"/>
      <c r="F175" s="217" t="s">
        <v>333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131</v>
      </c>
      <c r="AU175" s="16" t="s">
        <v>86</v>
      </c>
    </row>
    <row r="176" s="2" customFormat="1">
      <c r="A176" s="37"/>
      <c r="B176" s="38"/>
      <c r="C176" s="39"/>
      <c r="D176" s="231" t="s">
        <v>142</v>
      </c>
      <c r="E176" s="39"/>
      <c r="F176" s="232" t="s">
        <v>334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142</v>
      </c>
      <c r="AU176" s="16" t="s">
        <v>86</v>
      </c>
    </row>
    <row r="177" s="2" customFormat="1" ht="16.5" customHeight="1">
      <c r="A177" s="37"/>
      <c r="B177" s="38"/>
      <c r="C177" s="203" t="s">
        <v>335</v>
      </c>
      <c r="D177" s="203" t="s">
        <v>125</v>
      </c>
      <c r="E177" s="204" t="s">
        <v>336</v>
      </c>
      <c r="F177" s="205" t="s">
        <v>337</v>
      </c>
      <c r="G177" s="206" t="s">
        <v>194</v>
      </c>
      <c r="H177" s="207">
        <v>1.05</v>
      </c>
      <c r="I177" s="208"/>
      <c r="J177" s="209">
        <f>ROUND(I177*H177,2)</f>
        <v>0</v>
      </c>
      <c r="K177" s="205" t="s">
        <v>129</v>
      </c>
      <c r="L177" s="43"/>
      <c r="M177" s="210" t="s">
        <v>19</v>
      </c>
      <c r="N177" s="211" t="s">
        <v>47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242</v>
      </c>
      <c r="AT177" s="214" t="s">
        <v>125</v>
      </c>
      <c r="AU177" s="214" t="s">
        <v>86</v>
      </c>
      <c r="AY177" s="16" t="s">
        <v>123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84</v>
      </c>
      <c r="BK177" s="215">
        <f>ROUND(I177*H177,2)</f>
        <v>0</v>
      </c>
      <c r="BL177" s="16" t="s">
        <v>242</v>
      </c>
      <c r="BM177" s="214" t="s">
        <v>338</v>
      </c>
    </row>
    <row r="178" s="2" customFormat="1">
      <c r="A178" s="37"/>
      <c r="B178" s="38"/>
      <c r="C178" s="39"/>
      <c r="D178" s="216" t="s">
        <v>131</v>
      </c>
      <c r="E178" s="39"/>
      <c r="F178" s="217" t="s">
        <v>339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131</v>
      </c>
      <c r="AU178" s="16" t="s">
        <v>86</v>
      </c>
    </row>
    <row r="179" s="2" customFormat="1">
      <c r="A179" s="37"/>
      <c r="B179" s="38"/>
      <c r="C179" s="39"/>
      <c r="D179" s="231" t="s">
        <v>142</v>
      </c>
      <c r="E179" s="39"/>
      <c r="F179" s="232" t="s">
        <v>340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142</v>
      </c>
      <c r="AU179" s="16" t="s">
        <v>86</v>
      </c>
    </row>
    <row r="180" s="2" customFormat="1" ht="16.5" customHeight="1">
      <c r="A180" s="37"/>
      <c r="B180" s="38"/>
      <c r="C180" s="203" t="s">
        <v>228</v>
      </c>
      <c r="D180" s="203" t="s">
        <v>125</v>
      </c>
      <c r="E180" s="204" t="s">
        <v>341</v>
      </c>
      <c r="F180" s="205" t="s">
        <v>342</v>
      </c>
      <c r="G180" s="206" t="s">
        <v>194</v>
      </c>
      <c r="H180" s="207">
        <v>1.05</v>
      </c>
      <c r="I180" s="208"/>
      <c r="J180" s="209">
        <f>ROUND(I180*H180,2)</f>
        <v>0</v>
      </c>
      <c r="K180" s="205" t="s">
        <v>129</v>
      </c>
      <c r="L180" s="43"/>
      <c r="M180" s="210" t="s">
        <v>19</v>
      </c>
      <c r="N180" s="211" t="s">
        <v>47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242</v>
      </c>
      <c r="AT180" s="214" t="s">
        <v>125</v>
      </c>
      <c r="AU180" s="214" t="s">
        <v>86</v>
      </c>
      <c r="AY180" s="16" t="s">
        <v>123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84</v>
      </c>
      <c r="BK180" s="215">
        <f>ROUND(I180*H180,2)</f>
        <v>0</v>
      </c>
      <c r="BL180" s="16" t="s">
        <v>242</v>
      </c>
      <c r="BM180" s="214" t="s">
        <v>343</v>
      </c>
    </row>
    <row r="181" s="2" customFormat="1">
      <c r="A181" s="37"/>
      <c r="B181" s="38"/>
      <c r="C181" s="39"/>
      <c r="D181" s="216" t="s">
        <v>131</v>
      </c>
      <c r="E181" s="39"/>
      <c r="F181" s="217" t="s">
        <v>344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131</v>
      </c>
      <c r="AU181" s="16" t="s">
        <v>86</v>
      </c>
    </row>
    <row r="182" s="2" customFormat="1">
      <c r="A182" s="37"/>
      <c r="B182" s="38"/>
      <c r="C182" s="39"/>
      <c r="D182" s="231" t="s">
        <v>142</v>
      </c>
      <c r="E182" s="39"/>
      <c r="F182" s="232" t="s">
        <v>345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142</v>
      </c>
      <c r="AU182" s="16" t="s">
        <v>86</v>
      </c>
    </row>
    <row r="183" s="2" customFormat="1" ht="24.15" customHeight="1">
      <c r="A183" s="37"/>
      <c r="B183" s="38"/>
      <c r="C183" s="203" t="s">
        <v>346</v>
      </c>
      <c r="D183" s="203" t="s">
        <v>125</v>
      </c>
      <c r="E183" s="204" t="s">
        <v>347</v>
      </c>
      <c r="F183" s="205" t="s">
        <v>348</v>
      </c>
      <c r="G183" s="206" t="s">
        <v>194</v>
      </c>
      <c r="H183" s="207">
        <v>16</v>
      </c>
      <c r="I183" s="208"/>
      <c r="J183" s="209">
        <f>ROUND(I183*H183,2)</f>
        <v>0</v>
      </c>
      <c r="K183" s="205" t="s">
        <v>129</v>
      </c>
      <c r="L183" s="43"/>
      <c r="M183" s="210" t="s">
        <v>19</v>
      </c>
      <c r="N183" s="211" t="s">
        <v>47</v>
      </c>
      <c r="O183" s="83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4" t="s">
        <v>242</v>
      </c>
      <c r="AT183" s="214" t="s">
        <v>125</v>
      </c>
      <c r="AU183" s="214" t="s">
        <v>86</v>
      </c>
      <c r="AY183" s="16" t="s">
        <v>123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84</v>
      </c>
      <c r="BK183" s="215">
        <f>ROUND(I183*H183,2)</f>
        <v>0</v>
      </c>
      <c r="BL183" s="16" t="s">
        <v>242</v>
      </c>
      <c r="BM183" s="214" t="s">
        <v>349</v>
      </c>
    </row>
    <row r="184" s="2" customFormat="1">
      <c r="A184" s="37"/>
      <c r="B184" s="38"/>
      <c r="C184" s="39"/>
      <c r="D184" s="216" t="s">
        <v>131</v>
      </c>
      <c r="E184" s="39"/>
      <c r="F184" s="217" t="s">
        <v>350</v>
      </c>
      <c r="G184" s="39"/>
      <c r="H184" s="39"/>
      <c r="I184" s="218"/>
      <c r="J184" s="39"/>
      <c r="K184" s="39"/>
      <c r="L184" s="43"/>
      <c r="M184" s="219"/>
      <c r="N184" s="220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131</v>
      </c>
      <c r="AU184" s="16" t="s">
        <v>86</v>
      </c>
    </row>
    <row r="185" s="2" customFormat="1">
      <c r="A185" s="37"/>
      <c r="B185" s="38"/>
      <c r="C185" s="39"/>
      <c r="D185" s="231" t="s">
        <v>142</v>
      </c>
      <c r="E185" s="39"/>
      <c r="F185" s="232" t="s">
        <v>351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142</v>
      </c>
      <c r="AU185" s="16" t="s">
        <v>86</v>
      </c>
    </row>
    <row r="186" s="2" customFormat="1" ht="16.5" customHeight="1">
      <c r="A186" s="37"/>
      <c r="B186" s="38"/>
      <c r="C186" s="203" t="s">
        <v>352</v>
      </c>
      <c r="D186" s="203" t="s">
        <v>125</v>
      </c>
      <c r="E186" s="204" t="s">
        <v>353</v>
      </c>
      <c r="F186" s="205" t="s">
        <v>354</v>
      </c>
      <c r="G186" s="206" t="s">
        <v>194</v>
      </c>
      <c r="H186" s="207">
        <v>16</v>
      </c>
      <c r="I186" s="208"/>
      <c r="J186" s="209">
        <f>ROUND(I186*H186,2)</f>
        <v>0</v>
      </c>
      <c r="K186" s="205" t="s">
        <v>129</v>
      </c>
      <c r="L186" s="43"/>
      <c r="M186" s="210" t="s">
        <v>19</v>
      </c>
      <c r="N186" s="211" t="s">
        <v>47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242</v>
      </c>
      <c r="AT186" s="214" t="s">
        <v>125</v>
      </c>
      <c r="AU186" s="214" t="s">
        <v>86</v>
      </c>
      <c r="AY186" s="16" t="s">
        <v>123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84</v>
      </c>
      <c r="BK186" s="215">
        <f>ROUND(I186*H186,2)</f>
        <v>0</v>
      </c>
      <c r="BL186" s="16" t="s">
        <v>242</v>
      </c>
      <c r="BM186" s="214" t="s">
        <v>355</v>
      </c>
    </row>
    <row r="187" s="2" customFormat="1">
      <c r="A187" s="37"/>
      <c r="B187" s="38"/>
      <c r="C187" s="39"/>
      <c r="D187" s="216" t="s">
        <v>131</v>
      </c>
      <c r="E187" s="39"/>
      <c r="F187" s="217" t="s">
        <v>356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131</v>
      </c>
      <c r="AU187" s="16" t="s">
        <v>86</v>
      </c>
    </row>
    <row r="188" s="2" customFormat="1">
      <c r="A188" s="37"/>
      <c r="B188" s="38"/>
      <c r="C188" s="39"/>
      <c r="D188" s="231" t="s">
        <v>142</v>
      </c>
      <c r="E188" s="39"/>
      <c r="F188" s="232" t="s">
        <v>351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142</v>
      </c>
      <c r="AU188" s="16" t="s">
        <v>86</v>
      </c>
    </row>
    <row r="189" s="2" customFormat="1" ht="24.15" customHeight="1">
      <c r="A189" s="37"/>
      <c r="B189" s="38"/>
      <c r="C189" s="203" t="s">
        <v>357</v>
      </c>
      <c r="D189" s="203" t="s">
        <v>125</v>
      </c>
      <c r="E189" s="204" t="s">
        <v>358</v>
      </c>
      <c r="F189" s="205" t="s">
        <v>359</v>
      </c>
      <c r="G189" s="206" t="s">
        <v>194</v>
      </c>
      <c r="H189" s="207">
        <v>60.799999999999997</v>
      </c>
      <c r="I189" s="208"/>
      <c r="J189" s="209">
        <f>ROUND(I189*H189,2)</f>
        <v>0</v>
      </c>
      <c r="K189" s="205" t="s">
        <v>129</v>
      </c>
      <c r="L189" s="43"/>
      <c r="M189" s="210" t="s">
        <v>19</v>
      </c>
      <c r="N189" s="211" t="s">
        <v>47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242</v>
      </c>
      <c r="AT189" s="214" t="s">
        <v>125</v>
      </c>
      <c r="AU189" s="214" t="s">
        <v>86</v>
      </c>
      <c r="AY189" s="16" t="s">
        <v>123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84</v>
      </c>
      <c r="BK189" s="215">
        <f>ROUND(I189*H189,2)</f>
        <v>0</v>
      </c>
      <c r="BL189" s="16" t="s">
        <v>242</v>
      </c>
      <c r="BM189" s="214" t="s">
        <v>360</v>
      </c>
    </row>
    <row r="190" s="2" customFormat="1">
      <c r="A190" s="37"/>
      <c r="B190" s="38"/>
      <c r="C190" s="39"/>
      <c r="D190" s="216" t="s">
        <v>131</v>
      </c>
      <c r="E190" s="39"/>
      <c r="F190" s="217" t="s">
        <v>361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86</v>
      </c>
    </row>
    <row r="191" s="2" customFormat="1">
      <c r="A191" s="37"/>
      <c r="B191" s="38"/>
      <c r="C191" s="39"/>
      <c r="D191" s="231" t="s">
        <v>142</v>
      </c>
      <c r="E191" s="39"/>
      <c r="F191" s="232" t="s">
        <v>362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142</v>
      </c>
      <c r="AU191" s="16" t="s">
        <v>86</v>
      </c>
    </row>
    <row r="192" s="2" customFormat="1" ht="16.5" customHeight="1">
      <c r="A192" s="37"/>
      <c r="B192" s="38"/>
      <c r="C192" s="221" t="s">
        <v>233</v>
      </c>
      <c r="D192" s="221" t="s">
        <v>133</v>
      </c>
      <c r="E192" s="222" t="s">
        <v>363</v>
      </c>
      <c r="F192" s="223" t="s">
        <v>364</v>
      </c>
      <c r="G192" s="224" t="s">
        <v>194</v>
      </c>
      <c r="H192" s="225">
        <v>9</v>
      </c>
      <c r="I192" s="226"/>
      <c r="J192" s="227">
        <f>ROUND(I192*H192,2)</f>
        <v>0</v>
      </c>
      <c r="K192" s="223" t="s">
        <v>129</v>
      </c>
      <c r="L192" s="228"/>
      <c r="M192" s="229" t="s">
        <v>19</v>
      </c>
      <c r="N192" s="230" t="s">
        <v>47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255</v>
      </c>
      <c r="AT192" s="214" t="s">
        <v>133</v>
      </c>
      <c r="AU192" s="214" t="s">
        <v>86</v>
      </c>
      <c r="AY192" s="16" t="s">
        <v>123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84</v>
      </c>
      <c r="BK192" s="215">
        <f>ROUND(I192*H192,2)</f>
        <v>0</v>
      </c>
      <c r="BL192" s="16" t="s">
        <v>242</v>
      </c>
      <c r="BM192" s="214" t="s">
        <v>365</v>
      </c>
    </row>
    <row r="193" s="2" customFormat="1" ht="24.15" customHeight="1">
      <c r="A193" s="37"/>
      <c r="B193" s="38"/>
      <c r="C193" s="203" t="s">
        <v>366</v>
      </c>
      <c r="D193" s="203" t="s">
        <v>125</v>
      </c>
      <c r="E193" s="204" t="s">
        <v>367</v>
      </c>
      <c r="F193" s="205" t="s">
        <v>368</v>
      </c>
      <c r="G193" s="206" t="s">
        <v>128</v>
      </c>
      <c r="H193" s="207">
        <v>12</v>
      </c>
      <c r="I193" s="208"/>
      <c r="J193" s="209">
        <f>ROUND(I193*H193,2)</f>
        <v>0</v>
      </c>
      <c r="K193" s="205" t="s">
        <v>129</v>
      </c>
      <c r="L193" s="43"/>
      <c r="M193" s="210" t="s">
        <v>19</v>
      </c>
      <c r="N193" s="211" t="s">
        <v>47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242</v>
      </c>
      <c r="AT193" s="214" t="s">
        <v>125</v>
      </c>
      <c r="AU193" s="214" t="s">
        <v>86</v>
      </c>
      <c r="AY193" s="16" t="s">
        <v>123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84</v>
      </c>
      <c r="BK193" s="215">
        <f>ROUND(I193*H193,2)</f>
        <v>0</v>
      </c>
      <c r="BL193" s="16" t="s">
        <v>242</v>
      </c>
      <c r="BM193" s="214" t="s">
        <v>369</v>
      </c>
    </row>
    <row r="194" s="2" customFormat="1">
      <c r="A194" s="37"/>
      <c r="B194" s="38"/>
      <c r="C194" s="39"/>
      <c r="D194" s="216" t="s">
        <v>131</v>
      </c>
      <c r="E194" s="39"/>
      <c r="F194" s="217" t="s">
        <v>370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131</v>
      </c>
      <c r="AU194" s="16" t="s">
        <v>86</v>
      </c>
    </row>
    <row r="195" s="2" customFormat="1" ht="24.15" customHeight="1">
      <c r="A195" s="37"/>
      <c r="B195" s="38"/>
      <c r="C195" s="203" t="s">
        <v>371</v>
      </c>
      <c r="D195" s="203" t="s">
        <v>125</v>
      </c>
      <c r="E195" s="204" t="s">
        <v>372</v>
      </c>
      <c r="F195" s="205" t="s">
        <v>373</v>
      </c>
      <c r="G195" s="206" t="s">
        <v>128</v>
      </c>
      <c r="H195" s="207">
        <v>12</v>
      </c>
      <c r="I195" s="208"/>
      <c r="J195" s="209">
        <f>ROUND(I195*H195,2)</f>
        <v>0</v>
      </c>
      <c r="K195" s="205" t="s">
        <v>129</v>
      </c>
      <c r="L195" s="43"/>
      <c r="M195" s="210" t="s">
        <v>19</v>
      </c>
      <c r="N195" s="211" t="s">
        <v>47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242</v>
      </c>
      <c r="AT195" s="214" t="s">
        <v>125</v>
      </c>
      <c r="AU195" s="214" t="s">
        <v>86</v>
      </c>
      <c r="AY195" s="16" t="s">
        <v>123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84</v>
      </c>
      <c r="BK195" s="215">
        <f>ROUND(I195*H195,2)</f>
        <v>0</v>
      </c>
      <c r="BL195" s="16" t="s">
        <v>242</v>
      </c>
      <c r="BM195" s="214" t="s">
        <v>374</v>
      </c>
    </row>
    <row r="196" s="2" customFormat="1">
      <c r="A196" s="37"/>
      <c r="B196" s="38"/>
      <c r="C196" s="39"/>
      <c r="D196" s="216" t="s">
        <v>131</v>
      </c>
      <c r="E196" s="39"/>
      <c r="F196" s="217" t="s">
        <v>375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131</v>
      </c>
      <c r="AU196" s="16" t="s">
        <v>86</v>
      </c>
    </row>
    <row r="197" s="2" customFormat="1">
      <c r="A197" s="37"/>
      <c r="B197" s="38"/>
      <c r="C197" s="39"/>
      <c r="D197" s="231" t="s">
        <v>142</v>
      </c>
      <c r="E197" s="39"/>
      <c r="F197" s="232" t="s">
        <v>376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142</v>
      </c>
      <c r="AU197" s="16" t="s">
        <v>86</v>
      </c>
    </row>
    <row r="198" s="2" customFormat="1" ht="16.5" customHeight="1">
      <c r="A198" s="37"/>
      <c r="B198" s="38"/>
      <c r="C198" s="221" t="s">
        <v>377</v>
      </c>
      <c r="D198" s="221" t="s">
        <v>133</v>
      </c>
      <c r="E198" s="222" t="s">
        <v>378</v>
      </c>
      <c r="F198" s="223" t="s">
        <v>379</v>
      </c>
      <c r="G198" s="224" t="s">
        <v>128</v>
      </c>
      <c r="H198" s="225">
        <v>2</v>
      </c>
      <c r="I198" s="226"/>
      <c r="J198" s="227">
        <f>ROUND(I198*H198,2)</f>
        <v>0</v>
      </c>
      <c r="K198" s="223" t="s">
        <v>129</v>
      </c>
      <c r="L198" s="228"/>
      <c r="M198" s="229" t="s">
        <v>19</v>
      </c>
      <c r="N198" s="230" t="s">
        <v>47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255</v>
      </c>
      <c r="AT198" s="214" t="s">
        <v>133</v>
      </c>
      <c r="AU198" s="214" t="s">
        <v>86</v>
      </c>
      <c r="AY198" s="16" t="s">
        <v>123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84</v>
      </c>
      <c r="BK198" s="215">
        <f>ROUND(I198*H198,2)</f>
        <v>0</v>
      </c>
      <c r="BL198" s="16" t="s">
        <v>242</v>
      </c>
      <c r="BM198" s="214" t="s">
        <v>380</v>
      </c>
    </row>
    <row r="199" s="2" customFormat="1" ht="24.15" customHeight="1">
      <c r="A199" s="37"/>
      <c r="B199" s="38"/>
      <c r="C199" s="203" t="s">
        <v>238</v>
      </c>
      <c r="D199" s="203" t="s">
        <v>125</v>
      </c>
      <c r="E199" s="204" t="s">
        <v>381</v>
      </c>
      <c r="F199" s="205" t="s">
        <v>382</v>
      </c>
      <c r="G199" s="206" t="s">
        <v>128</v>
      </c>
      <c r="H199" s="207">
        <v>4</v>
      </c>
      <c r="I199" s="208"/>
      <c r="J199" s="209">
        <f>ROUND(I199*H199,2)</f>
        <v>0</v>
      </c>
      <c r="K199" s="205" t="s">
        <v>129</v>
      </c>
      <c r="L199" s="43"/>
      <c r="M199" s="210" t="s">
        <v>19</v>
      </c>
      <c r="N199" s="211" t="s">
        <v>47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242</v>
      </c>
      <c r="AT199" s="214" t="s">
        <v>125</v>
      </c>
      <c r="AU199" s="214" t="s">
        <v>86</v>
      </c>
      <c r="AY199" s="16" t="s">
        <v>123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84</v>
      </c>
      <c r="BK199" s="215">
        <f>ROUND(I199*H199,2)</f>
        <v>0</v>
      </c>
      <c r="BL199" s="16" t="s">
        <v>242</v>
      </c>
      <c r="BM199" s="214" t="s">
        <v>383</v>
      </c>
    </row>
    <row r="200" s="2" customFormat="1">
      <c r="A200" s="37"/>
      <c r="B200" s="38"/>
      <c r="C200" s="39"/>
      <c r="D200" s="216" t="s">
        <v>131</v>
      </c>
      <c r="E200" s="39"/>
      <c r="F200" s="217" t="s">
        <v>384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131</v>
      </c>
      <c r="AU200" s="16" t="s">
        <v>86</v>
      </c>
    </row>
    <row r="201" s="2" customFormat="1" ht="24.15" customHeight="1">
      <c r="A201" s="37"/>
      <c r="B201" s="38"/>
      <c r="C201" s="203" t="s">
        <v>385</v>
      </c>
      <c r="D201" s="203" t="s">
        <v>125</v>
      </c>
      <c r="E201" s="204" t="s">
        <v>386</v>
      </c>
      <c r="F201" s="205" t="s">
        <v>387</v>
      </c>
      <c r="G201" s="206" t="s">
        <v>128</v>
      </c>
      <c r="H201" s="207">
        <v>4</v>
      </c>
      <c r="I201" s="208"/>
      <c r="J201" s="209">
        <f>ROUND(I201*H201,2)</f>
        <v>0</v>
      </c>
      <c r="K201" s="205" t="s">
        <v>129</v>
      </c>
      <c r="L201" s="43"/>
      <c r="M201" s="210" t="s">
        <v>19</v>
      </c>
      <c r="N201" s="211" t="s">
        <v>47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242</v>
      </c>
      <c r="AT201" s="214" t="s">
        <v>125</v>
      </c>
      <c r="AU201" s="214" t="s">
        <v>86</v>
      </c>
      <c r="AY201" s="16" t="s">
        <v>123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84</v>
      </c>
      <c r="BK201" s="215">
        <f>ROUND(I201*H201,2)</f>
        <v>0</v>
      </c>
      <c r="BL201" s="16" t="s">
        <v>242</v>
      </c>
      <c r="BM201" s="214" t="s">
        <v>388</v>
      </c>
    </row>
    <row r="202" s="2" customFormat="1">
      <c r="A202" s="37"/>
      <c r="B202" s="38"/>
      <c r="C202" s="39"/>
      <c r="D202" s="216" t="s">
        <v>131</v>
      </c>
      <c r="E202" s="39"/>
      <c r="F202" s="217" t="s">
        <v>389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131</v>
      </c>
      <c r="AU202" s="16" t="s">
        <v>86</v>
      </c>
    </row>
    <row r="203" s="2" customFormat="1">
      <c r="A203" s="37"/>
      <c r="B203" s="38"/>
      <c r="C203" s="39"/>
      <c r="D203" s="231" t="s">
        <v>142</v>
      </c>
      <c r="E203" s="39"/>
      <c r="F203" s="232" t="s">
        <v>390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142</v>
      </c>
      <c r="AU203" s="16" t="s">
        <v>86</v>
      </c>
    </row>
    <row r="204" s="2" customFormat="1" ht="16.5" customHeight="1">
      <c r="A204" s="37"/>
      <c r="B204" s="38"/>
      <c r="C204" s="221" t="s">
        <v>242</v>
      </c>
      <c r="D204" s="221" t="s">
        <v>133</v>
      </c>
      <c r="E204" s="222" t="s">
        <v>391</v>
      </c>
      <c r="F204" s="223" t="s">
        <v>392</v>
      </c>
      <c r="G204" s="224" t="s">
        <v>128</v>
      </c>
      <c r="H204" s="225">
        <v>1</v>
      </c>
      <c r="I204" s="226"/>
      <c r="J204" s="227">
        <f>ROUND(I204*H204,2)</f>
        <v>0</v>
      </c>
      <c r="K204" s="223" t="s">
        <v>129</v>
      </c>
      <c r="L204" s="228"/>
      <c r="M204" s="229" t="s">
        <v>19</v>
      </c>
      <c r="N204" s="230" t="s">
        <v>47</v>
      </c>
      <c r="O204" s="83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255</v>
      </c>
      <c r="AT204" s="214" t="s">
        <v>133</v>
      </c>
      <c r="AU204" s="214" t="s">
        <v>86</v>
      </c>
      <c r="AY204" s="16" t="s">
        <v>123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84</v>
      </c>
      <c r="BK204" s="215">
        <f>ROUND(I204*H204,2)</f>
        <v>0</v>
      </c>
      <c r="BL204" s="16" t="s">
        <v>242</v>
      </c>
      <c r="BM204" s="214" t="s">
        <v>393</v>
      </c>
    </row>
    <row r="205" s="2" customFormat="1" ht="16.5" customHeight="1">
      <c r="A205" s="37"/>
      <c r="B205" s="38"/>
      <c r="C205" s="203" t="s">
        <v>394</v>
      </c>
      <c r="D205" s="203" t="s">
        <v>125</v>
      </c>
      <c r="E205" s="204" t="s">
        <v>395</v>
      </c>
      <c r="F205" s="205" t="s">
        <v>396</v>
      </c>
      <c r="G205" s="206" t="s">
        <v>128</v>
      </c>
      <c r="H205" s="207">
        <v>6</v>
      </c>
      <c r="I205" s="208"/>
      <c r="J205" s="209">
        <f>ROUND(I205*H205,2)</f>
        <v>0</v>
      </c>
      <c r="K205" s="205" t="s">
        <v>129</v>
      </c>
      <c r="L205" s="43"/>
      <c r="M205" s="210" t="s">
        <v>19</v>
      </c>
      <c r="N205" s="211" t="s">
        <v>47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242</v>
      </c>
      <c r="AT205" s="214" t="s">
        <v>125</v>
      </c>
      <c r="AU205" s="214" t="s">
        <v>86</v>
      </c>
      <c r="AY205" s="16" t="s">
        <v>123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84</v>
      </c>
      <c r="BK205" s="215">
        <f>ROUND(I205*H205,2)</f>
        <v>0</v>
      </c>
      <c r="BL205" s="16" t="s">
        <v>242</v>
      </c>
      <c r="BM205" s="214" t="s">
        <v>397</v>
      </c>
    </row>
    <row r="206" s="2" customFormat="1">
      <c r="A206" s="37"/>
      <c r="B206" s="38"/>
      <c r="C206" s="39"/>
      <c r="D206" s="216" t="s">
        <v>131</v>
      </c>
      <c r="E206" s="39"/>
      <c r="F206" s="217" t="s">
        <v>398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131</v>
      </c>
      <c r="AU206" s="16" t="s">
        <v>86</v>
      </c>
    </row>
    <row r="207" s="2" customFormat="1">
      <c r="A207" s="37"/>
      <c r="B207" s="38"/>
      <c r="C207" s="39"/>
      <c r="D207" s="231" t="s">
        <v>142</v>
      </c>
      <c r="E207" s="39"/>
      <c r="F207" s="232" t="s">
        <v>399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142</v>
      </c>
      <c r="AU207" s="16" t="s">
        <v>86</v>
      </c>
    </row>
    <row r="208" s="2" customFormat="1" ht="16.5" customHeight="1">
      <c r="A208" s="37"/>
      <c r="B208" s="38"/>
      <c r="C208" s="203" t="s">
        <v>250</v>
      </c>
      <c r="D208" s="203" t="s">
        <v>125</v>
      </c>
      <c r="E208" s="204" t="s">
        <v>400</v>
      </c>
      <c r="F208" s="205" t="s">
        <v>401</v>
      </c>
      <c r="G208" s="206" t="s">
        <v>128</v>
      </c>
      <c r="H208" s="207">
        <v>6</v>
      </c>
      <c r="I208" s="208"/>
      <c r="J208" s="209">
        <f>ROUND(I208*H208,2)</f>
        <v>0</v>
      </c>
      <c r="K208" s="205" t="s">
        <v>129</v>
      </c>
      <c r="L208" s="43"/>
      <c r="M208" s="210" t="s">
        <v>19</v>
      </c>
      <c r="N208" s="211" t="s">
        <v>47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242</v>
      </c>
      <c r="AT208" s="214" t="s">
        <v>125</v>
      </c>
      <c r="AU208" s="214" t="s">
        <v>86</v>
      </c>
      <c r="AY208" s="16" t="s">
        <v>123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84</v>
      </c>
      <c r="BK208" s="215">
        <f>ROUND(I208*H208,2)</f>
        <v>0</v>
      </c>
      <c r="BL208" s="16" t="s">
        <v>242</v>
      </c>
      <c r="BM208" s="214" t="s">
        <v>402</v>
      </c>
    </row>
    <row r="209" s="2" customFormat="1">
      <c r="A209" s="37"/>
      <c r="B209" s="38"/>
      <c r="C209" s="39"/>
      <c r="D209" s="216" t="s">
        <v>131</v>
      </c>
      <c r="E209" s="39"/>
      <c r="F209" s="217" t="s">
        <v>403</v>
      </c>
      <c r="G209" s="39"/>
      <c r="H209" s="39"/>
      <c r="I209" s="218"/>
      <c r="J209" s="39"/>
      <c r="K209" s="39"/>
      <c r="L209" s="43"/>
      <c r="M209" s="219"/>
      <c r="N209" s="220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131</v>
      </c>
      <c r="AU209" s="16" t="s">
        <v>86</v>
      </c>
    </row>
    <row r="210" s="2" customFormat="1">
      <c r="A210" s="37"/>
      <c r="B210" s="38"/>
      <c r="C210" s="39"/>
      <c r="D210" s="231" t="s">
        <v>142</v>
      </c>
      <c r="E210" s="39"/>
      <c r="F210" s="232" t="s">
        <v>399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142</v>
      </c>
      <c r="AU210" s="16" t="s">
        <v>86</v>
      </c>
    </row>
    <row r="211" s="2" customFormat="1" ht="16.5" customHeight="1">
      <c r="A211" s="37"/>
      <c r="B211" s="38"/>
      <c r="C211" s="203" t="s">
        <v>404</v>
      </c>
      <c r="D211" s="203" t="s">
        <v>125</v>
      </c>
      <c r="E211" s="204" t="s">
        <v>405</v>
      </c>
      <c r="F211" s="205" t="s">
        <v>406</v>
      </c>
      <c r="G211" s="206" t="s">
        <v>128</v>
      </c>
      <c r="H211" s="207">
        <v>64</v>
      </c>
      <c r="I211" s="208"/>
      <c r="J211" s="209">
        <f>ROUND(I211*H211,2)</f>
        <v>0</v>
      </c>
      <c r="K211" s="205" t="s">
        <v>129</v>
      </c>
      <c r="L211" s="43"/>
      <c r="M211" s="210" t="s">
        <v>19</v>
      </c>
      <c r="N211" s="211" t="s">
        <v>47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242</v>
      </c>
      <c r="AT211" s="214" t="s">
        <v>125</v>
      </c>
      <c r="AU211" s="214" t="s">
        <v>86</v>
      </c>
      <c r="AY211" s="16" t="s">
        <v>123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84</v>
      </c>
      <c r="BK211" s="215">
        <f>ROUND(I211*H211,2)</f>
        <v>0</v>
      </c>
      <c r="BL211" s="16" t="s">
        <v>242</v>
      </c>
      <c r="BM211" s="214" t="s">
        <v>407</v>
      </c>
    </row>
    <row r="212" s="2" customFormat="1">
      <c r="A212" s="37"/>
      <c r="B212" s="38"/>
      <c r="C212" s="39"/>
      <c r="D212" s="216" t="s">
        <v>131</v>
      </c>
      <c r="E212" s="39"/>
      <c r="F212" s="217" t="s">
        <v>408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131</v>
      </c>
      <c r="AU212" s="16" t="s">
        <v>86</v>
      </c>
    </row>
    <row r="213" s="2" customFormat="1">
      <c r="A213" s="37"/>
      <c r="B213" s="38"/>
      <c r="C213" s="39"/>
      <c r="D213" s="231" t="s">
        <v>142</v>
      </c>
      <c r="E213" s="39"/>
      <c r="F213" s="232" t="s">
        <v>409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142</v>
      </c>
      <c r="AU213" s="16" t="s">
        <v>86</v>
      </c>
    </row>
    <row r="214" s="2" customFormat="1" ht="33" customHeight="1">
      <c r="A214" s="37"/>
      <c r="B214" s="38"/>
      <c r="C214" s="203" t="s">
        <v>256</v>
      </c>
      <c r="D214" s="203" t="s">
        <v>125</v>
      </c>
      <c r="E214" s="204" t="s">
        <v>410</v>
      </c>
      <c r="F214" s="205" t="s">
        <v>411</v>
      </c>
      <c r="G214" s="206" t="s">
        <v>128</v>
      </c>
      <c r="H214" s="207">
        <v>70</v>
      </c>
      <c r="I214" s="208"/>
      <c r="J214" s="209">
        <f>ROUND(I214*H214,2)</f>
        <v>0</v>
      </c>
      <c r="K214" s="205" t="s">
        <v>129</v>
      </c>
      <c r="L214" s="43"/>
      <c r="M214" s="210" t="s">
        <v>19</v>
      </c>
      <c r="N214" s="211" t="s">
        <v>47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242</v>
      </c>
      <c r="AT214" s="214" t="s">
        <v>125</v>
      </c>
      <c r="AU214" s="214" t="s">
        <v>86</v>
      </c>
      <c r="AY214" s="16" t="s">
        <v>123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84</v>
      </c>
      <c r="BK214" s="215">
        <f>ROUND(I214*H214,2)</f>
        <v>0</v>
      </c>
      <c r="BL214" s="16" t="s">
        <v>242</v>
      </c>
      <c r="BM214" s="214" t="s">
        <v>412</v>
      </c>
    </row>
    <row r="215" s="2" customFormat="1">
      <c r="A215" s="37"/>
      <c r="B215" s="38"/>
      <c r="C215" s="39"/>
      <c r="D215" s="216" t="s">
        <v>131</v>
      </c>
      <c r="E215" s="39"/>
      <c r="F215" s="217" t="s">
        <v>413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131</v>
      </c>
      <c r="AU215" s="16" t="s">
        <v>86</v>
      </c>
    </row>
    <row r="216" s="2" customFormat="1" ht="24.15" customHeight="1">
      <c r="A216" s="37"/>
      <c r="B216" s="38"/>
      <c r="C216" s="203" t="s">
        <v>414</v>
      </c>
      <c r="D216" s="203" t="s">
        <v>125</v>
      </c>
      <c r="E216" s="204" t="s">
        <v>415</v>
      </c>
      <c r="F216" s="205" t="s">
        <v>416</v>
      </c>
      <c r="G216" s="206" t="s">
        <v>170</v>
      </c>
      <c r="H216" s="207">
        <v>10</v>
      </c>
      <c r="I216" s="208"/>
      <c r="J216" s="209">
        <f>ROUND(I216*H216,2)</f>
        <v>0</v>
      </c>
      <c r="K216" s="205" t="s">
        <v>129</v>
      </c>
      <c r="L216" s="43"/>
      <c r="M216" s="210" t="s">
        <v>19</v>
      </c>
      <c r="N216" s="211" t="s">
        <v>47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242</v>
      </c>
      <c r="AT216" s="214" t="s">
        <v>125</v>
      </c>
      <c r="AU216" s="214" t="s">
        <v>86</v>
      </c>
      <c r="AY216" s="16" t="s">
        <v>123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84</v>
      </c>
      <c r="BK216" s="215">
        <f>ROUND(I216*H216,2)</f>
        <v>0</v>
      </c>
      <c r="BL216" s="16" t="s">
        <v>242</v>
      </c>
      <c r="BM216" s="214" t="s">
        <v>417</v>
      </c>
    </row>
    <row r="217" s="2" customFormat="1">
      <c r="A217" s="37"/>
      <c r="B217" s="38"/>
      <c r="C217" s="39"/>
      <c r="D217" s="216" t="s">
        <v>131</v>
      </c>
      <c r="E217" s="39"/>
      <c r="F217" s="217" t="s">
        <v>418</v>
      </c>
      <c r="G217" s="39"/>
      <c r="H217" s="39"/>
      <c r="I217" s="218"/>
      <c r="J217" s="39"/>
      <c r="K217" s="39"/>
      <c r="L217" s="43"/>
      <c r="M217" s="219"/>
      <c r="N217" s="220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131</v>
      </c>
      <c r="AU217" s="16" t="s">
        <v>86</v>
      </c>
    </row>
    <row r="218" s="2" customFormat="1" ht="24.15" customHeight="1">
      <c r="A218" s="37"/>
      <c r="B218" s="38"/>
      <c r="C218" s="203" t="s">
        <v>262</v>
      </c>
      <c r="D218" s="203" t="s">
        <v>125</v>
      </c>
      <c r="E218" s="204" t="s">
        <v>419</v>
      </c>
      <c r="F218" s="205" t="s">
        <v>420</v>
      </c>
      <c r="G218" s="206" t="s">
        <v>170</v>
      </c>
      <c r="H218" s="207">
        <v>10</v>
      </c>
      <c r="I218" s="208"/>
      <c r="J218" s="209">
        <f>ROUND(I218*H218,2)</f>
        <v>0</v>
      </c>
      <c r="K218" s="205" t="s">
        <v>129</v>
      </c>
      <c r="L218" s="43"/>
      <c r="M218" s="210" t="s">
        <v>19</v>
      </c>
      <c r="N218" s="211" t="s">
        <v>47</v>
      </c>
      <c r="O218" s="83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4" t="s">
        <v>242</v>
      </c>
      <c r="AT218" s="214" t="s">
        <v>125</v>
      </c>
      <c r="AU218" s="214" t="s">
        <v>86</v>
      </c>
      <c r="AY218" s="16" t="s">
        <v>123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84</v>
      </c>
      <c r="BK218" s="215">
        <f>ROUND(I218*H218,2)</f>
        <v>0</v>
      </c>
      <c r="BL218" s="16" t="s">
        <v>242</v>
      </c>
      <c r="BM218" s="214" t="s">
        <v>421</v>
      </c>
    </row>
    <row r="219" s="2" customFormat="1">
      <c r="A219" s="37"/>
      <c r="B219" s="38"/>
      <c r="C219" s="39"/>
      <c r="D219" s="216" t="s">
        <v>131</v>
      </c>
      <c r="E219" s="39"/>
      <c r="F219" s="217" t="s">
        <v>422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131</v>
      </c>
      <c r="AU219" s="16" t="s">
        <v>86</v>
      </c>
    </row>
    <row r="220" s="2" customFormat="1" ht="24.15" customHeight="1">
      <c r="A220" s="37"/>
      <c r="B220" s="38"/>
      <c r="C220" s="203" t="s">
        <v>423</v>
      </c>
      <c r="D220" s="203" t="s">
        <v>125</v>
      </c>
      <c r="E220" s="204" t="s">
        <v>424</v>
      </c>
      <c r="F220" s="205" t="s">
        <v>425</v>
      </c>
      <c r="G220" s="206" t="s">
        <v>170</v>
      </c>
      <c r="H220" s="207">
        <v>2</v>
      </c>
      <c r="I220" s="208"/>
      <c r="J220" s="209">
        <f>ROUND(I220*H220,2)</f>
        <v>0</v>
      </c>
      <c r="K220" s="205" t="s">
        <v>129</v>
      </c>
      <c r="L220" s="43"/>
      <c r="M220" s="210" t="s">
        <v>19</v>
      </c>
      <c r="N220" s="211" t="s">
        <v>47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242</v>
      </c>
      <c r="AT220" s="214" t="s">
        <v>125</v>
      </c>
      <c r="AU220" s="214" t="s">
        <v>86</v>
      </c>
      <c r="AY220" s="16" t="s">
        <v>123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84</v>
      </c>
      <c r="BK220" s="215">
        <f>ROUND(I220*H220,2)</f>
        <v>0</v>
      </c>
      <c r="BL220" s="16" t="s">
        <v>242</v>
      </c>
      <c r="BM220" s="214" t="s">
        <v>426</v>
      </c>
    </row>
    <row r="221" s="2" customFormat="1">
      <c r="A221" s="37"/>
      <c r="B221" s="38"/>
      <c r="C221" s="39"/>
      <c r="D221" s="216" t="s">
        <v>131</v>
      </c>
      <c r="E221" s="39"/>
      <c r="F221" s="217" t="s">
        <v>427</v>
      </c>
      <c r="G221" s="39"/>
      <c r="H221" s="39"/>
      <c r="I221" s="218"/>
      <c r="J221" s="39"/>
      <c r="K221" s="39"/>
      <c r="L221" s="43"/>
      <c r="M221" s="219"/>
      <c r="N221" s="220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131</v>
      </c>
      <c r="AU221" s="16" t="s">
        <v>86</v>
      </c>
    </row>
    <row r="222" s="2" customFormat="1">
      <c r="A222" s="37"/>
      <c r="B222" s="38"/>
      <c r="C222" s="39"/>
      <c r="D222" s="231" t="s">
        <v>142</v>
      </c>
      <c r="E222" s="39"/>
      <c r="F222" s="232" t="s">
        <v>428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142</v>
      </c>
      <c r="AU222" s="16" t="s">
        <v>86</v>
      </c>
    </row>
    <row r="223" s="2" customFormat="1" ht="24.15" customHeight="1">
      <c r="A223" s="37"/>
      <c r="B223" s="38"/>
      <c r="C223" s="203" t="s">
        <v>272</v>
      </c>
      <c r="D223" s="203" t="s">
        <v>125</v>
      </c>
      <c r="E223" s="204" t="s">
        <v>429</v>
      </c>
      <c r="F223" s="205" t="s">
        <v>430</v>
      </c>
      <c r="G223" s="206" t="s">
        <v>170</v>
      </c>
      <c r="H223" s="207">
        <v>8</v>
      </c>
      <c r="I223" s="208"/>
      <c r="J223" s="209">
        <f>ROUND(I223*H223,2)</f>
        <v>0</v>
      </c>
      <c r="K223" s="205" t="s">
        <v>129</v>
      </c>
      <c r="L223" s="43"/>
      <c r="M223" s="210" t="s">
        <v>19</v>
      </c>
      <c r="N223" s="211" t="s">
        <v>47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242</v>
      </c>
      <c r="AT223" s="214" t="s">
        <v>125</v>
      </c>
      <c r="AU223" s="214" t="s">
        <v>86</v>
      </c>
      <c r="AY223" s="16" t="s">
        <v>123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84</v>
      </c>
      <c r="BK223" s="215">
        <f>ROUND(I223*H223,2)</f>
        <v>0</v>
      </c>
      <c r="BL223" s="16" t="s">
        <v>242</v>
      </c>
      <c r="BM223" s="214" t="s">
        <v>431</v>
      </c>
    </row>
    <row r="224" s="2" customFormat="1">
      <c r="A224" s="37"/>
      <c r="B224" s="38"/>
      <c r="C224" s="39"/>
      <c r="D224" s="216" t="s">
        <v>131</v>
      </c>
      <c r="E224" s="39"/>
      <c r="F224" s="217" t="s">
        <v>432</v>
      </c>
      <c r="G224" s="39"/>
      <c r="H224" s="39"/>
      <c r="I224" s="218"/>
      <c r="J224" s="39"/>
      <c r="K224" s="39"/>
      <c r="L224" s="43"/>
      <c r="M224" s="219"/>
      <c r="N224" s="220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131</v>
      </c>
      <c r="AU224" s="16" t="s">
        <v>86</v>
      </c>
    </row>
    <row r="225" s="2" customFormat="1">
      <c r="A225" s="37"/>
      <c r="B225" s="38"/>
      <c r="C225" s="39"/>
      <c r="D225" s="231" t="s">
        <v>142</v>
      </c>
      <c r="E225" s="39"/>
      <c r="F225" s="232" t="s">
        <v>428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142</v>
      </c>
      <c r="AU225" s="16" t="s">
        <v>86</v>
      </c>
    </row>
    <row r="226" s="2" customFormat="1" ht="16.5" customHeight="1">
      <c r="A226" s="37"/>
      <c r="B226" s="38"/>
      <c r="C226" s="203" t="s">
        <v>433</v>
      </c>
      <c r="D226" s="203" t="s">
        <v>125</v>
      </c>
      <c r="E226" s="204" t="s">
        <v>434</v>
      </c>
      <c r="F226" s="205" t="s">
        <v>435</v>
      </c>
      <c r="G226" s="206" t="s">
        <v>136</v>
      </c>
      <c r="H226" s="207">
        <v>38.725999999999999</v>
      </c>
      <c r="I226" s="208"/>
      <c r="J226" s="209">
        <f>ROUND(I226*H226,2)</f>
        <v>0</v>
      </c>
      <c r="K226" s="205" t="s">
        <v>129</v>
      </c>
      <c r="L226" s="43"/>
      <c r="M226" s="210" t="s">
        <v>19</v>
      </c>
      <c r="N226" s="211" t="s">
        <v>47</v>
      </c>
      <c r="O226" s="83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242</v>
      </c>
      <c r="AT226" s="214" t="s">
        <v>125</v>
      </c>
      <c r="AU226" s="214" t="s">
        <v>86</v>
      </c>
      <c r="AY226" s="16" t="s">
        <v>123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84</v>
      </c>
      <c r="BK226" s="215">
        <f>ROUND(I226*H226,2)</f>
        <v>0</v>
      </c>
      <c r="BL226" s="16" t="s">
        <v>242</v>
      </c>
      <c r="BM226" s="214" t="s">
        <v>436</v>
      </c>
    </row>
    <row r="227" s="2" customFormat="1">
      <c r="A227" s="37"/>
      <c r="B227" s="38"/>
      <c r="C227" s="39"/>
      <c r="D227" s="216" t="s">
        <v>131</v>
      </c>
      <c r="E227" s="39"/>
      <c r="F227" s="217" t="s">
        <v>437</v>
      </c>
      <c r="G227" s="39"/>
      <c r="H227" s="39"/>
      <c r="I227" s="218"/>
      <c r="J227" s="39"/>
      <c r="K227" s="39"/>
      <c r="L227" s="43"/>
      <c r="M227" s="219"/>
      <c r="N227" s="220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131</v>
      </c>
      <c r="AU227" s="16" t="s">
        <v>86</v>
      </c>
    </row>
    <row r="228" s="2" customFormat="1">
      <c r="A228" s="37"/>
      <c r="B228" s="38"/>
      <c r="C228" s="39"/>
      <c r="D228" s="231" t="s">
        <v>142</v>
      </c>
      <c r="E228" s="39"/>
      <c r="F228" s="232" t="s">
        <v>428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142</v>
      </c>
      <c r="AU228" s="16" t="s">
        <v>86</v>
      </c>
    </row>
    <row r="229" s="2" customFormat="1" ht="21.75" customHeight="1">
      <c r="A229" s="37"/>
      <c r="B229" s="38"/>
      <c r="C229" s="203" t="s">
        <v>276</v>
      </c>
      <c r="D229" s="203" t="s">
        <v>125</v>
      </c>
      <c r="E229" s="204" t="s">
        <v>438</v>
      </c>
      <c r="F229" s="205" t="s">
        <v>439</v>
      </c>
      <c r="G229" s="206" t="s">
        <v>136</v>
      </c>
      <c r="H229" s="207">
        <v>735.79399999999998</v>
      </c>
      <c r="I229" s="208"/>
      <c r="J229" s="209">
        <f>ROUND(I229*H229,2)</f>
        <v>0</v>
      </c>
      <c r="K229" s="205" t="s">
        <v>129</v>
      </c>
      <c r="L229" s="43"/>
      <c r="M229" s="210" t="s">
        <v>19</v>
      </c>
      <c r="N229" s="211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242</v>
      </c>
      <c r="AT229" s="214" t="s">
        <v>125</v>
      </c>
      <c r="AU229" s="214" t="s">
        <v>86</v>
      </c>
      <c r="AY229" s="16" t="s">
        <v>123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242</v>
      </c>
      <c r="BM229" s="214" t="s">
        <v>440</v>
      </c>
    </row>
    <row r="230" s="2" customFormat="1">
      <c r="A230" s="37"/>
      <c r="B230" s="38"/>
      <c r="C230" s="39"/>
      <c r="D230" s="216" t="s">
        <v>131</v>
      </c>
      <c r="E230" s="39"/>
      <c r="F230" s="217" t="s">
        <v>441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131</v>
      </c>
      <c r="AU230" s="16" t="s">
        <v>86</v>
      </c>
    </row>
    <row r="231" s="2" customFormat="1">
      <c r="A231" s="37"/>
      <c r="B231" s="38"/>
      <c r="C231" s="39"/>
      <c r="D231" s="231" t="s">
        <v>142</v>
      </c>
      <c r="E231" s="39"/>
      <c r="F231" s="232" t="s">
        <v>442</v>
      </c>
      <c r="G231" s="39"/>
      <c r="H231" s="39"/>
      <c r="I231" s="218"/>
      <c r="J231" s="39"/>
      <c r="K231" s="39"/>
      <c r="L231" s="43"/>
      <c r="M231" s="219"/>
      <c r="N231" s="220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142</v>
      </c>
      <c r="AU231" s="16" t="s">
        <v>86</v>
      </c>
    </row>
    <row r="232" s="2" customFormat="1" ht="16.5" customHeight="1">
      <c r="A232" s="37"/>
      <c r="B232" s="38"/>
      <c r="C232" s="203" t="s">
        <v>443</v>
      </c>
      <c r="D232" s="203" t="s">
        <v>125</v>
      </c>
      <c r="E232" s="204" t="s">
        <v>444</v>
      </c>
      <c r="F232" s="205" t="s">
        <v>445</v>
      </c>
      <c r="G232" s="206" t="s">
        <v>166</v>
      </c>
      <c r="H232" s="207">
        <v>10</v>
      </c>
      <c r="I232" s="208"/>
      <c r="J232" s="209">
        <f>ROUND(I232*H232,2)</f>
        <v>0</v>
      </c>
      <c r="K232" s="205" t="s">
        <v>129</v>
      </c>
      <c r="L232" s="43"/>
      <c r="M232" s="210" t="s">
        <v>19</v>
      </c>
      <c r="N232" s="211" t="s">
        <v>47</v>
      </c>
      <c r="O232" s="83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242</v>
      </c>
      <c r="AT232" s="214" t="s">
        <v>125</v>
      </c>
      <c r="AU232" s="214" t="s">
        <v>86</v>
      </c>
      <c r="AY232" s="16" t="s">
        <v>123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84</v>
      </c>
      <c r="BK232" s="215">
        <f>ROUND(I232*H232,2)</f>
        <v>0</v>
      </c>
      <c r="BL232" s="16" t="s">
        <v>242</v>
      </c>
      <c r="BM232" s="214" t="s">
        <v>446</v>
      </c>
    </row>
    <row r="233" s="2" customFormat="1">
      <c r="A233" s="37"/>
      <c r="B233" s="38"/>
      <c r="C233" s="39"/>
      <c r="D233" s="216" t="s">
        <v>131</v>
      </c>
      <c r="E233" s="39"/>
      <c r="F233" s="217" t="s">
        <v>447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131</v>
      </c>
      <c r="AU233" s="16" t="s">
        <v>86</v>
      </c>
    </row>
    <row r="234" s="2" customFormat="1" ht="24.15" customHeight="1">
      <c r="A234" s="37"/>
      <c r="B234" s="38"/>
      <c r="C234" s="203" t="s">
        <v>281</v>
      </c>
      <c r="D234" s="203" t="s">
        <v>125</v>
      </c>
      <c r="E234" s="204" t="s">
        <v>448</v>
      </c>
      <c r="F234" s="205" t="s">
        <v>449</v>
      </c>
      <c r="G234" s="206" t="s">
        <v>128</v>
      </c>
      <c r="H234" s="207">
        <v>1</v>
      </c>
      <c r="I234" s="208"/>
      <c r="J234" s="209">
        <f>ROUND(I234*H234,2)</f>
        <v>0</v>
      </c>
      <c r="K234" s="205" t="s">
        <v>129</v>
      </c>
      <c r="L234" s="43"/>
      <c r="M234" s="210" t="s">
        <v>19</v>
      </c>
      <c r="N234" s="211" t="s">
        <v>47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242</v>
      </c>
      <c r="AT234" s="214" t="s">
        <v>125</v>
      </c>
      <c r="AU234" s="214" t="s">
        <v>86</v>
      </c>
      <c r="AY234" s="16" t="s">
        <v>123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84</v>
      </c>
      <c r="BK234" s="215">
        <f>ROUND(I234*H234,2)</f>
        <v>0</v>
      </c>
      <c r="BL234" s="16" t="s">
        <v>242</v>
      </c>
      <c r="BM234" s="214" t="s">
        <v>450</v>
      </c>
    </row>
    <row r="235" s="2" customFormat="1">
      <c r="A235" s="37"/>
      <c r="B235" s="38"/>
      <c r="C235" s="39"/>
      <c r="D235" s="216" t="s">
        <v>131</v>
      </c>
      <c r="E235" s="39"/>
      <c r="F235" s="217" t="s">
        <v>451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131</v>
      </c>
      <c r="AU235" s="16" t="s">
        <v>86</v>
      </c>
    </row>
    <row r="236" s="2" customFormat="1" ht="16.5" customHeight="1">
      <c r="A236" s="37"/>
      <c r="B236" s="38"/>
      <c r="C236" s="203" t="s">
        <v>452</v>
      </c>
      <c r="D236" s="203" t="s">
        <v>125</v>
      </c>
      <c r="E236" s="204" t="s">
        <v>453</v>
      </c>
      <c r="F236" s="205" t="s">
        <v>454</v>
      </c>
      <c r="G236" s="206" t="s">
        <v>455</v>
      </c>
      <c r="H236" s="207">
        <v>1</v>
      </c>
      <c r="I236" s="208"/>
      <c r="J236" s="209">
        <f>ROUND(I236*H236,2)</f>
        <v>0</v>
      </c>
      <c r="K236" s="205" t="s">
        <v>19</v>
      </c>
      <c r="L236" s="43"/>
      <c r="M236" s="210" t="s">
        <v>19</v>
      </c>
      <c r="N236" s="211" t="s">
        <v>47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242</v>
      </c>
      <c r="AT236" s="214" t="s">
        <v>125</v>
      </c>
      <c r="AU236" s="214" t="s">
        <v>86</v>
      </c>
      <c r="AY236" s="16" t="s">
        <v>123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84</v>
      </c>
      <c r="BK236" s="215">
        <f>ROUND(I236*H236,2)</f>
        <v>0</v>
      </c>
      <c r="BL236" s="16" t="s">
        <v>242</v>
      </c>
      <c r="BM236" s="214" t="s">
        <v>456</v>
      </c>
    </row>
    <row r="237" s="2" customFormat="1" ht="24.15" customHeight="1">
      <c r="A237" s="37"/>
      <c r="B237" s="38"/>
      <c r="C237" s="203" t="s">
        <v>457</v>
      </c>
      <c r="D237" s="203" t="s">
        <v>125</v>
      </c>
      <c r="E237" s="204" t="s">
        <v>458</v>
      </c>
      <c r="F237" s="205" t="s">
        <v>459</v>
      </c>
      <c r="G237" s="206" t="s">
        <v>136</v>
      </c>
      <c r="H237" s="207">
        <v>4.3440000000000003</v>
      </c>
      <c r="I237" s="208"/>
      <c r="J237" s="209">
        <f>ROUND(I237*H237,2)</f>
        <v>0</v>
      </c>
      <c r="K237" s="205" t="s">
        <v>129</v>
      </c>
      <c r="L237" s="43"/>
      <c r="M237" s="210" t="s">
        <v>19</v>
      </c>
      <c r="N237" s="211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242</v>
      </c>
      <c r="AT237" s="214" t="s">
        <v>125</v>
      </c>
      <c r="AU237" s="214" t="s">
        <v>86</v>
      </c>
      <c r="AY237" s="16" t="s">
        <v>123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242</v>
      </c>
      <c r="BM237" s="214" t="s">
        <v>460</v>
      </c>
    </row>
    <row r="238" s="2" customFormat="1">
      <c r="A238" s="37"/>
      <c r="B238" s="38"/>
      <c r="C238" s="39"/>
      <c r="D238" s="216" t="s">
        <v>131</v>
      </c>
      <c r="E238" s="39"/>
      <c r="F238" s="217" t="s">
        <v>461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131</v>
      </c>
      <c r="AU238" s="16" t="s">
        <v>86</v>
      </c>
    </row>
    <row r="239" s="2" customFormat="1" ht="24.15" customHeight="1">
      <c r="A239" s="37"/>
      <c r="B239" s="38"/>
      <c r="C239" s="203" t="s">
        <v>290</v>
      </c>
      <c r="D239" s="203" t="s">
        <v>125</v>
      </c>
      <c r="E239" s="204" t="s">
        <v>462</v>
      </c>
      <c r="F239" s="205" t="s">
        <v>463</v>
      </c>
      <c r="G239" s="206" t="s">
        <v>136</v>
      </c>
      <c r="H239" s="207">
        <v>2.0459999999999998</v>
      </c>
      <c r="I239" s="208"/>
      <c r="J239" s="209">
        <f>ROUND(I239*H239,2)</f>
        <v>0</v>
      </c>
      <c r="K239" s="205" t="s">
        <v>129</v>
      </c>
      <c r="L239" s="43"/>
      <c r="M239" s="210" t="s">
        <v>19</v>
      </c>
      <c r="N239" s="211" t="s">
        <v>47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242</v>
      </c>
      <c r="AT239" s="214" t="s">
        <v>125</v>
      </c>
      <c r="AU239" s="214" t="s">
        <v>86</v>
      </c>
      <c r="AY239" s="16" t="s">
        <v>123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84</v>
      </c>
      <c r="BK239" s="215">
        <f>ROUND(I239*H239,2)</f>
        <v>0</v>
      </c>
      <c r="BL239" s="16" t="s">
        <v>242</v>
      </c>
      <c r="BM239" s="214" t="s">
        <v>464</v>
      </c>
    </row>
    <row r="240" s="2" customFormat="1">
      <c r="A240" s="37"/>
      <c r="B240" s="38"/>
      <c r="C240" s="39"/>
      <c r="D240" s="216" t="s">
        <v>131</v>
      </c>
      <c r="E240" s="39"/>
      <c r="F240" s="217" t="s">
        <v>465</v>
      </c>
      <c r="G240" s="39"/>
      <c r="H240" s="39"/>
      <c r="I240" s="218"/>
      <c r="J240" s="39"/>
      <c r="K240" s="39"/>
      <c r="L240" s="43"/>
      <c r="M240" s="219"/>
      <c r="N240" s="220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131</v>
      </c>
      <c r="AU240" s="16" t="s">
        <v>86</v>
      </c>
    </row>
    <row r="241" s="2" customFormat="1" ht="24.15" customHeight="1">
      <c r="A241" s="37"/>
      <c r="B241" s="38"/>
      <c r="C241" s="203" t="s">
        <v>466</v>
      </c>
      <c r="D241" s="203" t="s">
        <v>125</v>
      </c>
      <c r="E241" s="204" t="s">
        <v>467</v>
      </c>
      <c r="F241" s="205" t="s">
        <v>468</v>
      </c>
      <c r="G241" s="206" t="s">
        <v>136</v>
      </c>
      <c r="H241" s="207">
        <v>25.869</v>
      </c>
      <c r="I241" s="208"/>
      <c r="J241" s="209">
        <f>ROUND(I241*H241,2)</f>
        <v>0</v>
      </c>
      <c r="K241" s="205" t="s">
        <v>129</v>
      </c>
      <c r="L241" s="43"/>
      <c r="M241" s="210" t="s">
        <v>19</v>
      </c>
      <c r="N241" s="211" t="s">
        <v>47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242</v>
      </c>
      <c r="AT241" s="214" t="s">
        <v>125</v>
      </c>
      <c r="AU241" s="214" t="s">
        <v>86</v>
      </c>
      <c r="AY241" s="16" t="s">
        <v>123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84</v>
      </c>
      <c r="BK241" s="215">
        <f>ROUND(I241*H241,2)</f>
        <v>0</v>
      </c>
      <c r="BL241" s="16" t="s">
        <v>242</v>
      </c>
      <c r="BM241" s="214" t="s">
        <v>469</v>
      </c>
    </row>
    <row r="242" s="2" customFormat="1">
      <c r="A242" s="37"/>
      <c r="B242" s="38"/>
      <c r="C242" s="39"/>
      <c r="D242" s="216" t="s">
        <v>131</v>
      </c>
      <c r="E242" s="39"/>
      <c r="F242" s="217" t="s">
        <v>470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131</v>
      </c>
      <c r="AU242" s="16" t="s">
        <v>86</v>
      </c>
    </row>
    <row r="243" s="2" customFormat="1" ht="24.15" customHeight="1">
      <c r="A243" s="37"/>
      <c r="B243" s="38"/>
      <c r="C243" s="203" t="s">
        <v>294</v>
      </c>
      <c r="D243" s="203" t="s">
        <v>125</v>
      </c>
      <c r="E243" s="204" t="s">
        <v>471</v>
      </c>
      <c r="F243" s="205" t="s">
        <v>472</v>
      </c>
      <c r="G243" s="206" t="s">
        <v>136</v>
      </c>
      <c r="H243" s="207">
        <v>6.4669999999999996</v>
      </c>
      <c r="I243" s="208"/>
      <c r="J243" s="209">
        <f>ROUND(I243*H243,2)</f>
        <v>0</v>
      </c>
      <c r="K243" s="205" t="s">
        <v>129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242</v>
      </c>
      <c r="AT243" s="214" t="s">
        <v>125</v>
      </c>
      <c r="AU243" s="214" t="s">
        <v>86</v>
      </c>
      <c r="AY243" s="16" t="s">
        <v>123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242</v>
      </c>
      <c r="BM243" s="214" t="s">
        <v>473</v>
      </c>
    </row>
    <row r="244" s="2" customFormat="1">
      <c r="A244" s="37"/>
      <c r="B244" s="38"/>
      <c r="C244" s="39"/>
      <c r="D244" s="216" t="s">
        <v>131</v>
      </c>
      <c r="E244" s="39"/>
      <c r="F244" s="217" t="s">
        <v>474</v>
      </c>
      <c r="G244" s="39"/>
      <c r="H244" s="39"/>
      <c r="I244" s="218"/>
      <c r="J244" s="39"/>
      <c r="K244" s="39"/>
      <c r="L244" s="43"/>
      <c r="M244" s="219"/>
      <c r="N244" s="220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131</v>
      </c>
      <c r="AU244" s="16" t="s">
        <v>86</v>
      </c>
    </row>
    <row r="245" s="2" customFormat="1" ht="16.5" customHeight="1">
      <c r="A245" s="37"/>
      <c r="B245" s="38"/>
      <c r="C245" s="203" t="s">
        <v>475</v>
      </c>
      <c r="D245" s="203" t="s">
        <v>125</v>
      </c>
      <c r="E245" s="204" t="s">
        <v>476</v>
      </c>
      <c r="F245" s="205" t="s">
        <v>477</v>
      </c>
      <c r="G245" s="206" t="s">
        <v>194</v>
      </c>
      <c r="H245" s="207">
        <v>64</v>
      </c>
      <c r="I245" s="208"/>
      <c r="J245" s="209">
        <f>ROUND(I245*H245,2)</f>
        <v>0</v>
      </c>
      <c r="K245" s="205" t="s">
        <v>129</v>
      </c>
      <c r="L245" s="43"/>
      <c r="M245" s="210" t="s">
        <v>19</v>
      </c>
      <c r="N245" s="211" t="s">
        <v>47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242</v>
      </c>
      <c r="AT245" s="214" t="s">
        <v>125</v>
      </c>
      <c r="AU245" s="214" t="s">
        <v>86</v>
      </c>
      <c r="AY245" s="16" t="s">
        <v>123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84</v>
      </c>
      <c r="BK245" s="215">
        <f>ROUND(I245*H245,2)</f>
        <v>0</v>
      </c>
      <c r="BL245" s="16" t="s">
        <v>242</v>
      </c>
      <c r="BM245" s="214" t="s">
        <v>478</v>
      </c>
    </row>
    <row r="246" s="2" customFormat="1">
      <c r="A246" s="37"/>
      <c r="B246" s="38"/>
      <c r="C246" s="39"/>
      <c r="D246" s="216" t="s">
        <v>131</v>
      </c>
      <c r="E246" s="39"/>
      <c r="F246" s="217" t="s">
        <v>479</v>
      </c>
      <c r="G246" s="39"/>
      <c r="H246" s="39"/>
      <c r="I246" s="218"/>
      <c r="J246" s="39"/>
      <c r="K246" s="39"/>
      <c r="L246" s="43"/>
      <c r="M246" s="219"/>
      <c r="N246" s="220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131</v>
      </c>
      <c r="AU246" s="16" t="s">
        <v>86</v>
      </c>
    </row>
    <row r="247" s="2" customFormat="1" ht="16.5" customHeight="1">
      <c r="A247" s="37"/>
      <c r="B247" s="38"/>
      <c r="C247" s="203" t="s">
        <v>480</v>
      </c>
      <c r="D247" s="203" t="s">
        <v>125</v>
      </c>
      <c r="E247" s="204" t="s">
        <v>481</v>
      </c>
      <c r="F247" s="205" t="s">
        <v>482</v>
      </c>
      <c r="G247" s="206" t="s">
        <v>170</v>
      </c>
      <c r="H247" s="207">
        <v>10</v>
      </c>
      <c r="I247" s="208"/>
      <c r="J247" s="209">
        <f>ROUND(I247*H247,2)</f>
        <v>0</v>
      </c>
      <c r="K247" s="205" t="s">
        <v>129</v>
      </c>
      <c r="L247" s="43"/>
      <c r="M247" s="210" t="s">
        <v>19</v>
      </c>
      <c r="N247" s="211" t="s">
        <v>47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242</v>
      </c>
      <c r="AT247" s="214" t="s">
        <v>125</v>
      </c>
      <c r="AU247" s="214" t="s">
        <v>86</v>
      </c>
      <c r="AY247" s="16" t="s">
        <v>123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84</v>
      </c>
      <c r="BK247" s="215">
        <f>ROUND(I247*H247,2)</f>
        <v>0</v>
      </c>
      <c r="BL247" s="16" t="s">
        <v>242</v>
      </c>
      <c r="BM247" s="214" t="s">
        <v>483</v>
      </c>
    </row>
    <row r="248" s="2" customFormat="1">
      <c r="A248" s="37"/>
      <c r="B248" s="38"/>
      <c r="C248" s="39"/>
      <c r="D248" s="216" t="s">
        <v>131</v>
      </c>
      <c r="E248" s="39"/>
      <c r="F248" s="217" t="s">
        <v>484</v>
      </c>
      <c r="G248" s="39"/>
      <c r="H248" s="39"/>
      <c r="I248" s="218"/>
      <c r="J248" s="39"/>
      <c r="K248" s="39"/>
      <c r="L248" s="43"/>
      <c r="M248" s="219"/>
      <c r="N248" s="220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131</v>
      </c>
      <c r="AU248" s="16" t="s">
        <v>86</v>
      </c>
    </row>
    <row r="249" s="2" customFormat="1" ht="16.5" customHeight="1">
      <c r="A249" s="37"/>
      <c r="B249" s="38"/>
      <c r="C249" s="203" t="s">
        <v>485</v>
      </c>
      <c r="D249" s="203" t="s">
        <v>125</v>
      </c>
      <c r="E249" s="204" t="s">
        <v>486</v>
      </c>
      <c r="F249" s="205" t="s">
        <v>487</v>
      </c>
      <c r="G249" s="206" t="s">
        <v>194</v>
      </c>
      <c r="H249" s="207">
        <v>64</v>
      </c>
      <c r="I249" s="208"/>
      <c r="J249" s="209">
        <f>ROUND(I249*H249,2)</f>
        <v>0</v>
      </c>
      <c r="K249" s="205" t="s">
        <v>129</v>
      </c>
      <c r="L249" s="43"/>
      <c r="M249" s="210" t="s">
        <v>19</v>
      </c>
      <c r="N249" s="211" t="s">
        <v>47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242</v>
      </c>
      <c r="AT249" s="214" t="s">
        <v>125</v>
      </c>
      <c r="AU249" s="214" t="s">
        <v>86</v>
      </c>
      <c r="AY249" s="16" t="s">
        <v>123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84</v>
      </c>
      <c r="BK249" s="215">
        <f>ROUND(I249*H249,2)</f>
        <v>0</v>
      </c>
      <c r="BL249" s="16" t="s">
        <v>242</v>
      </c>
      <c r="BM249" s="214" t="s">
        <v>488</v>
      </c>
    </row>
    <row r="250" s="2" customFormat="1">
      <c r="A250" s="37"/>
      <c r="B250" s="38"/>
      <c r="C250" s="39"/>
      <c r="D250" s="216" t="s">
        <v>131</v>
      </c>
      <c r="E250" s="39"/>
      <c r="F250" s="217" t="s">
        <v>489</v>
      </c>
      <c r="G250" s="39"/>
      <c r="H250" s="39"/>
      <c r="I250" s="218"/>
      <c r="J250" s="39"/>
      <c r="K250" s="39"/>
      <c r="L250" s="43"/>
      <c r="M250" s="219"/>
      <c r="N250" s="220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131</v>
      </c>
      <c r="AU250" s="16" t="s">
        <v>86</v>
      </c>
    </row>
    <row r="251" s="2" customFormat="1" ht="16.5" customHeight="1">
      <c r="A251" s="37"/>
      <c r="B251" s="38"/>
      <c r="C251" s="203" t="s">
        <v>490</v>
      </c>
      <c r="D251" s="203" t="s">
        <v>125</v>
      </c>
      <c r="E251" s="204" t="s">
        <v>491</v>
      </c>
      <c r="F251" s="205" t="s">
        <v>492</v>
      </c>
      <c r="G251" s="206" t="s">
        <v>170</v>
      </c>
      <c r="H251" s="207">
        <v>10</v>
      </c>
      <c r="I251" s="208"/>
      <c r="J251" s="209">
        <f>ROUND(I251*H251,2)</f>
        <v>0</v>
      </c>
      <c r="K251" s="205" t="s">
        <v>129</v>
      </c>
      <c r="L251" s="43"/>
      <c r="M251" s="210" t="s">
        <v>19</v>
      </c>
      <c r="N251" s="211" t="s">
        <v>47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242</v>
      </c>
      <c r="AT251" s="214" t="s">
        <v>125</v>
      </c>
      <c r="AU251" s="214" t="s">
        <v>86</v>
      </c>
      <c r="AY251" s="16" t="s">
        <v>123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84</v>
      </c>
      <c r="BK251" s="215">
        <f>ROUND(I251*H251,2)</f>
        <v>0</v>
      </c>
      <c r="BL251" s="16" t="s">
        <v>242</v>
      </c>
      <c r="BM251" s="214" t="s">
        <v>493</v>
      </c>
    </row>
    <row r="252" s="2" customFormat="1">
      <c r="A252" s="37"/>
      <c r="B252" s="38"/>
      <c r="C252" s="39"/>
      <c r="D252" s="216" t="s">
        <v>131</v>
      </c>
      <c r="E252" s="39"/>
      <c r="F252" s="217" t="s">
        <v>494</v>
      </c>
      <c r="G252" s="39"/>
      <c r="H252" s="39"/>
      <c r="I252" s="218"/>
      <c r="J252" s="39"/>
      <c r="K252" s="39"/>
      <c r="L252" s="43"/>
      <c r="M252" s="219"/>
      <c r="N252" s="220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131</v>
      </c>
      <c r="AU252" s="16" t="s">
        <v>86</v>
      </c>
    </row>
    <row r="253" s="2" customFormat="1" ht="16.5" customHeight="1">
      <c r="A253" s="37"/>
      <c r="B253" s="38"/>
      <c r="C253" s="203" t="s">
        <v>495</v>
      </c>
      <c r="D253" s="203" t="s">
        <v>125</v>
      </c>
      <c r="E253" s="204" t="s">
        <v>496</v>
      </c>
      <c r="F253" s="205" t="s">
        <v>497</v>
      </c>
      <c r="G253" s="206" t="s">
        <v>166</v>
      </c>
      <c r="H253" s="207">
        <v>10</v>
      </c>
      <c r="I253" s="208"/>
      <c r="J253" s="209">
        <f>ROUND(I253*H253,2)</f>
        <v>0</v>
      </c>
      <c r="K253" s="205" t="s">
        <v>129</v>
      </c>
      <c r="L253" s="43"/>
      <c r="M253" s="210" t="s">
        <v>19</v>
      </c>
      <c r="N253" s="211" t="s">
        <v>47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242</v>
      </c>
      <c r="AT253" s="214" t="s">
        <v>125</v>
      </c>
      <c r="AU253" s="214" t="s">
        <v>86</v>
      </c>
      <c r="AY253" s="16" t="s">
        <v>123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84</v>
      </c>
      <c r="BK253" s="215">
        <f>ROUND(I253*H253,2)</f>
        <v>0</v>
      </c>
      <c r="BL253" s="16" t="s">
        <v>242</v>
      </c>
      <c r="BM253" s="214" t="s">
        <v>498</v>
      </c>
    </row>
    <row r="254" s="2" customFormat="1">
      <c r="A254" s="37"/>
      <c r="B254" s="38"/>
      <c r="C254" s="39"/>
      <c r="D254" s="216" t="s">
        <v>131</v>
      </c>
      <c r="E254" s="39"/>
      <c r="F254" s="217" t="s">
        <v>499</v>
      </c>
      <c r="G254" s="39"/>
      <c r="H254" s="39"/>
      <c r="I254" s="218"/>
      <c r="J254" s="39"/>
      <c r="K254" s="39"/>
      <c r="L254" s="43"/>
      <c r="M254" s="219"/>
      <c r="N254" s="220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131</v>
      </c>
      <c r="AU254" s="16" t="s">
        <v>86</v>
      </c>
    </row>
    <row r="255" s="2" customFormat="1" ht="16.5" customHeight="1">
      <c r="A255" s="37"/>
      <c r="B255" s="38"/>
      <c r="C255" s="203" t="s">
        <v>299</v>
      </c>
      <c r="D255" s="203" t="s">
        <v>125</v>
      </c>
      <c r="E255" s="204" t="s">
        <v>500</v>
      </c>
      <c r="F255" s="205" t="s">
        <v>501</v>
      </c>
      <c r="G255" s="206" t="s">
        <v>166</v>
      </c>
      <c r="H255" s="207">
        <v>10</v>
      </c>
      <c r="I255" s="208"/>
      <c r="J255" s="209">
        <f>ROUND(I255*H255,2)</f>
        <v>0</v>
      </c>
      <c r="K255" s="205" t="s">
        <v>129</v>
      </c>
      <c r="L255" s="43"/>
      <c r="M255" s="210" t="s">
        <v>19</v>
      </c>
      <c r="N255" s="211" t="s">
        <v>47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242</v>
      </c>
      <c r="AT255" s="214" t="s">
        <v>125</v>
      </c>
      <c r="AU255" s="214" t="s">
        <v>86</v>
      </c>
      <c r="AY255" s="16" t="s">
        <v>123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84</v>
      </c>
      <c r="BK255" s="215">
        <f>ROUND(I255*H255,2)</f>
        <v>0</v>
      </c>
      <c r="BL255" s="16" t="s">
        <v>242</v>
      </c>
      <c r="BM255" s="214" t="s">
        <v>502</v>
      </c>
    </row>
    <row r="256" s="2" customFormat="1">
      <c r="A256" s="37"/>
      <c r="B256" s="38"/>
      <c r="C256" s="39"/>
      <c r="D256" s="216" t="s">
        <v>131</v>
      </c>
      <c r="E256" s="39"/>
      <c r="F256" s="217" t="s">
        <v>503</v>
      </c>
      <c r="G256" s="39"/>
      <c r="H256" s="39"/>
      <c r="I256" s="218"/>
      <c r="J256" s="39"/>
      <c r="K256" s="39"/>
      <c r="L256" s="43"/>
      <c r="M256" s="219"/>
      <c r="N256" s="220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131</v>
      </c>
      <c r="AU256" s="16" t="s">
        <v>86</v>
      </c>
    </row>
    <row r="257" s="2" customFormat="1" ht="16.5" customHeight="1">
      <c r="A257" s="37"/>
      <c r="B257" s="38"/>
      <c r="C257" s="203" t="s">
        <v>504</v>
      </c>
      <c r="D257" s="203" t="s">
        <v>125</v>
      </c>
      <c r="E257" s="204" t="s">
        <v>505</v>
      </c>
      <c r="F257" s="205" t="s">
        <v>506</v>
      </c>
      <c r="G257" s="206" t="s">
        <v>128</v>
      </c>
      <c r="H257" s="207">
        <v>32.600000000000001</v>
      </c>
      <c r="I257" s="208"/>
      <c r="J257" s="209">
        <f>ROUND(I257*H257,2)</f>
        <v>0</v>
      </c>
      <c r="K257" s="205" t="s">
        <v>129</v>
      </c>
      <c r="L257" s="43"/>
      <c r="M257" s="210" t="s">
        <v>19</v>
      </c>
      <c r="N257" s="211" t="s">
        <v>47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242</v>
      </c>
      <c r="AT257" s="214" t="s">
        <v>125</v>
      </c>
      <c r="AU257" s="214" t="s">
        <v>86</v>
      </c>
      <c r="AY257" s="16" t="s">
        <v>123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84</v>
      </c>
      <c r="BK257" s="215">
        <f>ROUND(I257*H257,2)</f>
        <v>0</v>
      </c>
      <c r="BL257" s="16" t="s">
        <v>242</v>
      </c>
      <c r="BM257" s="214" t="s">
        <v>507</v>
      </c>
    </row>
    <row r="258" s="2" customFormat="1">
      <c r="A258" s="37"/>
      <c r="B258" s="38"/>
      <c r="C258" s="39"/>
      <c r="D258" s="216" t="s">
        <v>131</v>
      </c>
      <c r="E258" s="39"/>
      <c r="F258" s="217" t="s">
        <v>508</v>
      </c>
      <c r="G258" s="39"/>
      <c r="H258" s="39"/>
      <c r="I258" s="218"/>
      <c r="J258" s="39"/>
      <c r="K258" s="39"/>
      <c r="L258" s="43"/>
      <c r="M258" s="219"/>
      <c r="N258" s="220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131</v>
      </c>
      <c r="AU258" s="16" t="s">
        <v>86</v>
      </c>
    </row>
    <row r="259" s="2" customFormat="1" ht="16.5" customHeight="1">
      <c r="A259" s="37"/>
      <c r="B259" s="38"/>
      <c r="C259" s="203" t="s">
        <v>303</v>
      </c>
      <c r="D259" s="203" t="s">
        <v>125</v>
      </c>
      <c r="E259" s="204" t="s">
        <v>509</v>
      </c>
      <c r="F259" s="205" t="s">
        <v>510</v>
      </c>
      <c r="G259" s="206" t="s">
        <v>128</v>
      </c>
      <c r="H259" s="207">
        <v>32.600000000000001</v>
      </c>
      <c r="I259" s="208"/>
      <c r="J259" s="209">
        <f>ROUND(I259*H259,2)</f>
        <v>0</v>
      </c>
      <c r="K259" s="205" t="s">
        <v>129</v>
      </c>
      <c r="L259" s="43"/>
      <c r="M259" s="210" t="s">
        <v>19</v>
      </c>
      <c r="N259" s="211" t="s">
        <v>47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242</v>
      </c>
      <c r="AT259" s="214" t="s">
        <v>125</v>
      </c>
      <c r="AU259" s="214" t="s">
        <v>86</v>
      </c>
      <c r="AY259" s="16" t="s">
        <v>123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84</v>
      </c>
      <c r="BK259" s="215">
        <f>ROUND(I259*H259,2)</f>
        <v>0</v>
      </c>
      <c r="BL259" s="16" t="s">
        <v>242</v>
      </c>
      <c r="BM259" s="214" t="s">
        <v>511</v>
      </c>
    </row>
    <row r="260" s="2" customFormat="1">
      <c r="A260" s="37"/>
      <c r="B260" s="38"/>
      <c r="C260" s="39"/>
      <c r="D260" s="216" t="s">
        <v>131</v>
      </c>
      <c r="E260" s="39"/>
      <c r="F260" s="217" t="s">
        <v>512</v>
      </c>
      <c r="G260" s="39"/>
      <c r="H260" s="39"/>
      <c r="I260" s="218"/>
      <c r="J260" s="39"/>
      <c r="K260" s="39"/>
      <c r="L260" s="43"/>
      <c r="M260" s="219"/>
      <c r="N260" s="220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131</v>
      </c>
      <c r="AU260" s="16" t="s">
        <v>86</v>
      </c>
    </row>
    <row r="261" s="2" customFormat="1" ht="16.5" customHeight="1">
      <c r="A261" s="37"/>
      <c r="B261" s="38"/>
      <c r="C261" s="203" t="s">
        <v>513</v>
      </c>
      <c r="D261" s="203" t="s">
        <v>125</v>
      </c>
      <c r="E261" s="204" t="s">
        <v>514</v>
      </c>
      <c r="F261" s="205" t="s">
        <v>515</v>
      </c>
      <c r="G261" s="206" t="s">
        <v>128</v>
      </c>
      <c r="H261" s="207">
        <v>195</v>
      </c>
      <c r="I261" s="208"/>
      <c r="J261" s="209">
        <f>ROUND(I261*H261,2)</f>
        <v>0</v>
      </c>
      <c r="K261" s="205" t="s">
        <v>129</v>
      </c>
      <c r="L261" s="43"/>
      <c r="M261" s="210" t="s">
        <v>19</v>
      </c>
      <c r="N261" s="211" t="s">
        <v>47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242</v>
      </c>
      <c r="AT261" s="214" t="s">
        <v>125</v>
      </c>
      <c r="AU261" s="214" t="s">
        <v>86</v>
      </c>
      <c r="AY261" s="16" t="s">
        <v>123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84</v>
      </c>
      <c r="BK261" s="215">
        <f>ROUND(I261*H261,2)</f>
        <v>0</v>
      </c>
      <c r="BL261" s="16" t="s">
        <v>242</v>
      </c>
      <c r="BM261" s="214" t="s">
        <v>516</v>
      </c>
    </row>
    <row r="262" s="2" customFormat="1">
      <c r="A262" s="37"/>
      <c r="B262" s="38"/>
      <c r="C262" s="39"/>
      <c r="D262" s="216" t="s">
        <v>131</v>
      </c>
      <c r="E262" s="39"/>
      <c r="F262" s="217" t="s">
        <v>517</v>
      </c>
      <c r="G262" s="39"/>
      <c r="H262" s="39"/>
      <c r="I262" s="218"/>
      <c r="J262" s="39"/>
      <c r="K262" s="39"/>
      <c r="L262" s="43"/>
      <c r="M262" s="219"/>
      <c r="N262" s="220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131</v>
      </c>
      <c r="AU262" s="16" t="s">
        <v>86</v>
      </c>
    </row>
    <row r="263" s="2" customFormat="1" ht="16.5" customHeight="1">
      <c r="A263" s="37"/>
      <c r="B263" s="38"/>
      <c r="C263" s="203" t="s">
        <v>308</v>
      </c>
      <c r="D263" s="203" t="s">
        <v>125</v>
      </c>
      <c r="E263" s="204" t="s">
        <v>518</v>
      </c>
      <c r="F263" s="205" t="s">
        <v>519</v>
      </c>
      <c r="G263" s="206" t="s">
        <v>520</v>
      </c>
      <c r="H263" s="207">
        <v>3</v>
      </c>
      <c r="I263" s="208"/>
      <c r="J263" s="209">
        <f>ROUND(I263*H263,2)</f>
        <v>0</v>
      </c>
      <c r="K263" s="205" t="s">
        <v>129</v>
      </c>
      <c r="L263" s="43"/>
      <c r="M263" s="210" t="s">
        <v>19</v>
      </c>
      <c r="N263" s="211" t="s">
        <v>47</v>
      </c>
      <c r="O263" s="83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242</v>
      </c>
      <c r="AT263" s="214" t="s">
        <v>125</v>
      </c>
      <c r="AU263" s="214" t="s">
        <v>86</v>
      </c>
      <c r="AY263" s="16" t="s">
        <v>123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84</v>
      </c>
      <c r="BK263" s="215">
        <f>ROUND(I263*H263,2)</f>
        <v>0</v>
      </c>
      <c r="BL263" s="16" t="s">
        <v>242</v>
      </c>
      <c r="BM263" s="214" t="s">
        <v>521</v>
      </c>
    </row>
    <row r="264" s="2" customFormat="1">
      <c r="A264" s="37"/>
      <c r="B264" s="38"/>
      <c r="C264" s="39"/>
      <c r="D264" s="216" t="s">
        <v>131</v>
      </c>
      <c r="E264" s="39"/>
      <c r="F264" s="217" t="s">
        <v>522</v>
      </c>
      <c r="G264" s="39"/>
      <c r="H264" s="39"/>
      <c r="I264" s="218"/>
      <c r="J264" s="39"/>
      <c r="K264" s="39"/>
      <c r="L264" s="43"/>
      <c r="M264" s="219"/>
      <c r="N264" s="220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131</v>
      </c>
      <c r="AU264" s="16" t="s">
        <v>86</v>
      </c>
    </row>
    <row r="265" s="12" customFormat="1" ht="25.92" customHeight="1">
      <c r="A265" s="12"/>
      <c r="B265" s="187"/>
      <c r="C265" s="188"/>
      <c r="D265" s="189" t="s">
        <v>75</v>
      </c>
      <c r="E265" s="190" t="s">
        <v>523</v>
      </c>
      <c r="F265" s="190" t="s">
        <v>524</v>
      </c>
      <c r="G265" s="188"/>
      <c r="H265" s="188"/>
      <c r="I265" s="191"/>
      <c r="J265" s="192">
        <f>BK265</f>
        <v>0</v>
      </c>
      <c r="K265" s="188"/>
      <c r="L265" s="193"/>
      <c r="M265" s="194"/>
      <c r="N265" s="195"/>
      <c r="O265" s="195"/>
      <c r="P265" s="196">
        <f>P266</f>
        <v>0</v>
      </c>
      <c r="Q265" s="195"/>
      <c r="R265" s="196">
        <f>R266</f>
        <v>0</v>
      </c>
      <c r="S265" s="195"/>
      <c r="T265" s="197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8" t="s">
        <v>130</v>
      </c>
      <c r="AT265" s="199" t="s">
        <v>75</v>
      </c>
      <c r="AU265" s="199" t="s">
        <v>76</v>
      </c>
      <c r="AY265" s="198" t="s">
        <v>123</v>
      </c>
      <c r="BK265" s="200">
        <f>BK266</f>
        <v>0</v>
      </c>
    </row>
    <row r="266" s="12" customFormat="1" ht="22.8" customHeight="1">
      <c r="A266" s="12"/>
      <c r="B266" s="187"/>
      <c r="C266" s="188"/>
      <c r="D266" s="189" t="s">
        <v>75</v>
      </c>
      <c r="E266" s="201" t="s">
        <v>525</v>
      </c>
      <c r="F266" s="201" t="s">
        <v>526</v>
      </c>
      <c r="G266" s="188"/>
      <c r="H266" s="188"/>
      <c r="I266" s="191"/>
      <c r="J266" s="202">
        <f>BK266</f>
        <v>0</v>
      </c>
      <c r="K266" s="188"/>
      <c r="L266" s="193"/>
      <c r="M266" s="194"/>
      <c r="N266" s="195"/>
      <c r="O266" s="195"/>
      <c r="P266" s="196">
        <f>SUM(P267:P285)</f>
        <v>0</v>
      </c>
      <c r="Q266" s="195"/>
      <c r="R266" s="196">
        <f>SUM(R267:R285)</f>
        <v>0</v>
      </c>
      <c r="S266" s="195"/>
      <c r="T266" s="197">
        <f>SUM(T267:T285)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8" t="s">
        <v>130</v>
      </c>
      <c r="AT266" s="199" t="s">
        <v>75</v>
      </c>
      <c r="AU266" s="199" t="s">
        <v>84</v>
      </c>
      <c r="AY266" s="198" t="s">
        <v>123</v>
      </c>
      <c r="BK266" s="200">
        <f>SUM(BK267:BK285)</f>
        <v>0</v>
      </c>
    </row>
    <row r="267" s="2" customFormat="1" ht="16.5" customHeight="1">
      <c r="A267" s="37"/>
      <c r="B267" s="38"/>
      <c r="C267" s="203" t="s">
        <v>527</v>
      </c>
      <c r="D267" s="203" t="s">
        <v>125</v>
      </c>
      <c r="E267" s="204" t="s">
        <v>528</v>
      </c>
      <c r="F267" s="205" t="s">
        <v>529</v>
      </c>
      <c r="G267" s="206" t="s">
        <v>128</v>
      </c>
      <c r="H267" s="207">
        <v>195</v>
      </c>
      <c r="I267" s="208"/>
      <c r="J267" s="209">
        <f>ROUND(I267*H267,2)</f>
        <v>0</v>
      </c>
      <c r="K267" s="205" t="s">
        <v>19</v>
      </c>
      <c r="L267" s="43"/>
      <c r="M267" s="210" t="s">
        <v>19</v>
      </c>
      <c r="N267" s="211" t="s">
        <v>47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530</v>
      </c>
      <c r="AT267" s="214" t="s">
        <v>125</v>
      </c>
      <c r="AU267" s="214" t="s">
        <v>86</v>
      </c>
      <c r="AY267" s="16" t="s">
        <v>123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84</v>
      </c>
      <c r="BK267" s="215">
        <f>ROUND(I267*H267,2)</f>
        <v>0</v>
      </c>
      <c r="BL267" s="16" t="s">
        <v>530</v>
      </c>
      <c r="BM267" s="214" t="s">
        <v>531</v>
      </c>
    </row>
    <row r="268" s="2" customFormat="1" ht="16.5" customHeight="1">
      <c r="A268" s="37"/>
      <c r="B268" s="38"/>
      <c r="C268" s="221" t="s">
        <v>317</v>
      </c>
      <c r="D268" s="221" t="s">
        <v>133</v>
      </c>
      <c r="E268" s="222" t="s">
        <v>532</v>
      </c>
      <c r="F268" s="223" t="s">
        <v>533</v>
      </c>
      <c r="G268" s="224" t="s">
        <v>128</v>
      </c>
      <c r="H268" s="225">
        <v>195</v>
      </c>
      <c r="I268" s="226"/>
      <c r="J268" s="227">
        <f>ROUND(I268*H268,2)</f>
        <v>0</v>
      </c>
      <c r="K268" s="223" t="s">
        <v>129</v>
      </c>
      <c r="L268" s="228"/>
      <c r="M268" s="229" t="s">
        <v>19</v>
      </c>
      <c r="N268" s="230" t="s">
        <v>47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530</v>
      </c>
      <c r="AT268" s="214" t="s">
        <v>133</v>
      </c>
      <c r="AU268" s="214" t="s">
        <v>86</v>
      </c>
      <c r="AY268" s="16" t="s">
        <v>123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84</v>
      </c>
      <c r="BK268" s="215">
        <f>ROUND(I268*H268,2)</f>
        <v>0</v>
      </c>
      <c r="BL268" s="16" t="s">
        <v>530</v>
      </c>
      <c r="BM268" s="214" t="s">
        <v>534</v>
      </c>
    </row>
    <row r="269" s="2" customFormat="1" ht="16.5" customHeight="1">
      <c r="A269" s="37"/>
      <c r="B269" s="38"/>
      <c r="C269" s="203" t="s">
        <v>535</v>
      </c>
      <c r="D269" s="203" t="s">
        <v>125</v>
      </c>
      <c r="E269" s="204" t="s">
        <v>536</v>
      </c>
      <c r="F269" s="205" t="s">
        <v>537</v>
      </c>
      <c r="G269" s="206" t="s">
        <v>128</v>
      </c>
      <c r="H269" s="207">
        <v>195</v>
      </c>
      <c r="I269" s="208"/>
      <c r="J269" s="209">
        <f>ROUND(I269*H269,2)</f>
        <v>0</v>
      </c>
      <c r="K269" s="205" t="s">
        <v>19</v>
      </c>
      <c r="L269" s="43"/>
      <c r="M269" s="210" t="s">
        <v>19</v>
      </c>
      <c r="N269" s="211" t="s">
        <v>47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530</v>
      </c>
      <c r="AT269" s="214" t="s">
        <v>125</v>
      </c>
      <c r="AU269" s="214" t="s">
        <v>86</v>
      </c>
      <c r="AY269" s="16" t="s">
        <v>123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84</v>
      </c>
      <c r="BK269" s="215">
        <f>ROUND(I269*H269,2)</f>
        <v>0</v>
      </c>
      <c r="BL269" s="16" t="s">
        <v>530</v>
      </c>
      <c r="BM269" s="214" t="s">
        <v>538</v>
      </c>
    </row>
    <row r="270" s="2" customFormat="1" ht="16.5" customHeight="1">
      <c r="A270" s="37"/>
      <c r="B270" s="38"/>
      <c r="C270" s="221" t="s">
        <v>321</v>
      </c>
      <c r="D270" s="221" t="s">
        <v>133</v>
      </c>
      <c r="E270" s="222" t="s">
        <v>539</v>
      </c>
      <c r="F270" s="223" t="s">
        <v>540</v>
      </c>
      <c r="G270" s="224" t="s">
        <v>128</v>
      </c>
      <c r="H270" s="225">
        <v>195</v>
      </c>
      <c r="I270" s="226"/>
      <c r="J270" s="227">
        <f>ROUND(I270*H270,2)</f>
        <v>0</v>
      </c>
      <c r="K270" s="223" t="s">
        <v>129</v>
      </c>
      <c r="L270" s="228"/>
      <c r="M270" s="229" t="s">
        <v>19</v>
      </c>
      <c r="N270" s="230" t="s">
        <v>47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530</v>
      </c>
      <c r="AT270" s="214" t="s">
        <v>133</v>
      </c>
      <c r="AU270" s="214" t="s">
        <v>86</v>
      </c>
      <c r="AY270" s="16" t="s">
        <v>123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84</v>
      </c>
      <c r="BK270" s="215">
        <f>ROUND(I270*H270,2)</f>
        <v>0</v>
      </c>
      <c r="BL270" s="16" t="s">
        <v>530</v>
      </c>
      <c r="BM270" s="214" t="s">
        <v>541</v>
      </c>
    </row>
    <row r="271" s="2" customFormat="1" ht="16.5" customHeight="1">
      <c r="A271" s="37"/>
      <c r="B271" s="38"/>
      <c r="C271" s="203" t="s">
        <v>542</v>
      </c>
      <c r="D271" s="203" t="s">
        <v>125</v>
      </c>
      <c r="E271" s="204" t="s">
        <v>543</v>
      </c>
      <c r="F271" s="205" t="s">
        <v>544</v>
      </c>
      <c r="G271" s="206" t="s">
        <v>128</v>
      </c>
      <c r="H271" s="207">
        <v>140</v>
      </c>
      <c r="I271" s="208"/>
      <c r="J271" s="209">
        <f>ROUND(I271*H271,2)</f>
        <v>0</v>
      </c>
      <c r="K271" s="205" t="s">
        <v>19</v>
      </c>
      <c r="L271" s="43"/>
      <c r="M271" s="210" t="s">
        <v>19</v>
      </c>
      <c r="N271" s="211" t="s">
        <v>47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530</v>
      </c>
      <c r="AT271" s="214" t="s">
        <v>125</v>
      </c>
      <c r="AU271" s="214" t="s">
        <v>86</v>
      </c>
      <c r="AY271" s="16" t="s">
        <v>123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84</v>
      </c>
      <c r="BK271" s="215">
        <f>ROUND(I271*H271,2)</f>
        <v>0</v>
      </c>
      <c r="BL271" s="16" t="s">
        <v>530</v>
      </c>
      <c r="BM271" s="214" t="s">
        <v>545</v>
      </c>
    </row>
    <row r="272" s="2" customFormat="1" ht="16.5" customHeight="1">
      <c r="A272" s="37"/>
      <c r="B272" s="38"/>
      <c r="C272" s="203" t="s">
        <v>327</v>
      </c>
      <c r="D272" s="203" t="s">
        <v>125</v>
      </c>
      <c r="E272" s="204" t="s">
        <v>546</v>
      </c>
      <c r="F272" s="205" t="s">
        <v>547</v>
      </c>
      <c r="G272" s="206" t="s">
        <v>188</v>
      </c>
      <c r="H272" s="207">
        <v>28</v>
      </c>
      <c r="I272" s="208"/>
      <c r="J272" s="209">
        <f>ROUND(I272*H272,2)</f>
        <v>0</v>
      </c>
      <c r="K272" s="205" t="s">
        <v>19</v>
      </c>
      <c r="L272" s="43"/>
      <c r="M272" s="210" t="s">
        <v>19</v>
      </c>
      <c r="N272" s="211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530</v>
      </c>
      <c r="AT272" s="214" t="s">
        <v>125</v>
      </c>
      <c r="AU272" s="214" t="s">
        <v>86</v>
      </c>
      <c r="AY272" s="16" t="s">
        <v>123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530</v>
      </c>
      <c r="BM272" s="214" t="s">
        <v>548</v>
      </c>
    </row>
    <row r="273" s="2" customFormat="1" ht="21.75" customHeight="1">
      <c r="A273" s="37"/>
      <c r="B273" s="38"/>
      <c r="C273" s="221" t="s">
        <v>549</v>
      </c>
      <c r="D273" s="221" t="s">
        <v>133</v>
      </c>
      <c r="E273" s="222" t="s">
        <v>550</v>
      </c>
      <c r="F273" s="223" t="s">
        <v>551</v>
      </c>
      <c r="G273" s="224" t="s">
        <v>166</v>
      </c>
      <c r="H273" s="225">
        <v>28</v>
      </c>
      <c r="I273" s="226"/>
      <c r="J273" s="227">
        <f>ROUND(I273*H273,2)</f>
        <v>0</v>
      </c>
      <c r="K273" s="223" t="s">
        <v>129</v>
      </c>
      <c r="L273" s="228"/>
      <c r="M273" s="229" t="s">
        <v>19</v>
      </c>
      <c r="N273" s="230" t="s">
        <v>47</v>
      </c>
      <c r="O273" s="83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4" t="s">
        <v>530</v>
      </c>
      <c r="AT273" s="214" t="s">
        <v>133</v>
      </c>
      <c r="AU273" s="214" t="s">
        <v>86</v>
      </c>
      <c r="AY273" s="16" t="s">
        <v>123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84</v>
      </c>
      <c r="BK273" s="215">
        <f>ROUND(I273*H273,2)</f>
        <v>0</v>
      </c>
      <c r="BL273" s="16" t="s">
        <v>530</v>
      </c>
      <c r="BM273" s="214" t="s">
        <v>552</v>
      </c>
    </row>
    <row r="274" s="2" customFormat="1" ht="16.5" customHeight="1">
      <c r="A274" s="37"/>
      <c r="B274" s="38"/>
      <c r="C274" s="203" t="s">
        <v>332</v>
      </c>
      <c r="D274" s="203" t="s">
        <v>125</v>
      </c>
      <c r="E274" s="204" t="s">
        <v>553</v>
      </c>
      <c r="F274" s="205" t="s">
        <v>554</v>
      </c>
      <c r="G274" s="206" t="s">
        <v>188</v>
      </c>
      <c r="H274" s="207">
        <v>14</v>
      </c>
      <c r="I274" s="208"/>
      <c r="J274" s="209">
        <f>ROUND(I274*H274,2)</f>
        <v>0</v>
      </c>
      <c r="K274" s="205" t="s">
        <v>19</v>
      </c>
      <c r="L274" s="43"/>
      <c r="M274" s="210" t="s">
        <v>19</v>
      </c>
      <c r="N274" s="211" t="s">
        <v>47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530</v>
      </c>
      <c r="AT274" s="214" t="s">
        <v>125</v>
      </c>
      <c r="AU274" s="214" t="s">
        <v>86</v>
      </c>
      <c r="AY274" s="16" t="s">
        <v>123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84</v>
      </c>
      <c r="BK274" s="215">
        <f>ROUND(I274*H274,2)</f>
        <v>0</v>
      </c>
      <c r="BL274" s="16" t="s">
        <v>530</v>
      </c>
      <c r="BM274" s="214" t="s">
        <v>555</v>
      </c>
    </row>
    <row r="275" s="2" customFormat="1" ht="21.75" customHeight="1">
      <c r="A275" s="37"/>
      <c r="B275" s="38"/>
      <c r="C275" s="221" t="s">
        <v>556</v>
      </c>
      <c r="D275" s="221" t="s">
        <v>133</v>
      </c>
      <c r="E275" s="222" t="s">
        <v>557</v>
      </c>
      <c r="F275" s="223" t="s">
        <v>558</v>
      </c>
      <c r="G275" s="224" t="s">
        <v>166</v>
      </c>
      <c r="H275" s="225">
        <v>14</v>
      </c>
      <c r="I275" s="226"/>
      <c r="J275" s="227">
        <f>ROUND(I275*H275,2)</f>
        <v>0</v>
      </c>
      <c r="K275" s="223" t="s">
        <v>129</v>
      </c>
      <c r="L275" s="228"/>
      <c r="M275" s="229" t="s">
        <v>19</v>
      </c>
      <c r="N275" s="230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530</v>
      </c>
      <c r="AT275" s="214" t="s">
        <v>133</v>
      </c>
      <c r="AU275" s="214" t="s">
        <v>86</v>
      </c>
      <c r="AY275" s="16" t="s">
        <v>123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530</v>
      </c>
      <c r="BM275" s="214" t="s">
        <v>559</v>
      </c>
    </row>
    <row r="276" s="2" customFormat="1" ht="16.5" customHeight="1">
      <c r="A276" s="37"/>
      <c r="B276" s="38"/>
      <c r="C276" s="203" t="s">
        <v>338</v>
      </c>
      <c r="D276" s="203" t="s">
        <v>125</v>
      </c>
      <c r="E276" s="204" t="s">
        <v>560</v>
      </c>
      <c r="F276" s="205" t="s">
        <v>561</v>
      </c>
      <c r="G276" s="206" t="s">
        <v>188</v>
      </c>
      <c r="H276" s="207">
        <v>4</v>
      </c>
      <c r="I276" s="208"/>
      <c r="J276" s="209">
        <f>ROUND(I276*H276,2)</f>
        <v>0</v>
      </c>
      <c r="K276" s="205" t="s">
        <v>19</v>
      </c>
      <c r="L276" s="43"/>
      <c r="M276" s="210" t="s">
        <v>19</v>
      </c>
      <c r="N276" s="211" t="s">
        <v>47</v>
      </c>
      <c r="O276" s="83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4" t="s">
        <v>530</v>
      </c>
      <c r="AT276" s="214" t="s">
        <v>125</v>
      </c>
      <c r="AU276" s="214" t="s">
        <v>86</v>
      </c>
      <c r="AY276" s="16" t="s">
        <v>123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84</v>
      </c>
      <c r="BK276" s="215">
        <f>ROUND(I276*H276,2)</f>
        <v>0</v>
      </c>
      <c r="BL276" s="16" t="s">
        <v>530</v>
      </c>
      <c r="BM276" s="214" t="s">
        <v>562</v>
      </c>
    </row>
    <row r="277" s="2" customFormat="1" ht="16.5" customHeight="1">
      <c r="A277" s="37"/>
      <c r="B277" s="38"/>
      <c r="C277" s="221" t="s">
        <v>563</v>
      </c>
      <c r="D277" s="221" t="s">
        <v>133</v>
      </c>
      <c r="E277" s="222" t="s">
        <v>564</v>
      </c>
      <c r="F277" s="223" t="s">
        <v>565</v>
      </c>
      <c r="G277" s="224" t="s">
        <v>166</v>
      </c>
      <c r="H277" s="225">
        <v>4</v>
      </c>
      <c r="I277" s="226"/>
      <c r="J277" s="227">
        <f>ROUND(I277*H277,2)</f>
        <v>0</v>
      </c>
      <c r="K277" s="223" t="s">
        <v>129</v>
      </c>
      <c r="L277" s="228"/>
      <c r="M277" s="229" t="s">
        <v>19</v>
      </c>
      <c r="N277" s="230" t="s">
        <v>47</v>
      </c>
      <c r="O277" s="83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530</v>
      </c>
      <c r="AT277" s="214" t="s">
        <v>133</v>
      </c>
      <c r="AU277" s="214" t="s">
        <v>86</v>
      </c>
      <c r="AY277" s="16" t="s">
        <v>123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84</v>
      </c>
      <c r="BK277" s="215">
        <f>ROUND(I277*H277,2)</f>
        <v>0</v>
      </c>
      <c r="BL277" s="16" t="s">
        <v>530</v>
      </c>
      <c r="BM277" s="214" t="s">
        <v>566</v>
      </c>
    </row>
    <row r="278" s="2" customFormat="1" ht="16.5" customHeight="1">
      <c r="A278" s="37"/>
      <c r="B278" s="38"/>
      <c r="C278" s="203" t="s">
        <v>343</v>
      </c>
      <c r="D278" s="203" t="s">
        <v>125</v>
      </c>
      <c r="E278" s="204" t="s">
        <v>567</v>
      </c>
      <c r="F278" s="205" t="s">
        <v>568</v>
      </c>
      <c r="G278" s="206" t="s">
        <v>188</v>
      </c>
      <c r="H278" s="207">
        <v>2</v>
      </c>
      <c r="I278" s="208"/>
      <c r="J278" s="209">
        <f>ROUND(I278*H278,2)</f>
        <v>0</v>
      </c>
      <c r="K278" s="205" t="s">
        <v>19</v>
      </c>
      <c r="L278" s="43"/>
      <c r="M278" s="210" t="s">
        <v>19</v>
      </c>
      <c r="N278" s="211" t="s">
        <v>47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530</v>
      </c>
      <c r="AT278" s="214" t="s">
        <v>125</v>
      </c>
      <c r="AU278" s="214" t="s">
        <v>86</v>
      </c>
      <c r="AY278" s="16" t="s">
        <v>123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84</v>
      </c>
      <c r="BK278" s="215">
        <f>ROUND(I278*H278,2)</f>
        <v>0</v>
      </c>
      <c r="BL278" s="16" t="s">
        <v>530</v>
      </c>
      <c r="BM278" s="214" t="s">
        <v>569</v>
      </c>
    </row>
    <row r="279" s="2" customFormat="1" ht="16.5" customHeight="1">
      <c r="A279" s="37"/>
      <c r="B279" s="38"/>
      <c r="C279" s="221" t="s">
        <v>570</v>
      </c>
      <c r="D279" s="221" t="s">
        <v>133</v>
      </c>
      <c r="E279" s="222" t="s">
        <v>571</v>
      </c>
      <c r="F279" s="223" t="s">
        <v>572</v>
      </c>
      <c r="G279" s="224" t="s">
        <v>166</v>
      </c>
      <c r="H279" s="225">
        <v>1</v>
      </c>
      <c r="I279" s="226"/>
      <c r="J279" s="227">
        <f>ROUND(I279*H279,2)</f>
        <v>0</v>
      </c>
      <c r="K279" s="223" t="s">
        <v>129</v>
      </c>
      <c r="L279" s="228"/>
      <c r="M279" s="229" t="s">
        <v>19</v>
      </c>
      <c r="N279" s="230" t="s">
        <v>47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530</v>
      </c>
      <c r="AT279" s="214" t="s">
        <v>133</v>
      </c>
      <c r="AU279" s="214" t="s">
        <v>86</v>
      </c>
      <c r="AY279" s="16" t="s">
        <v>123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84</v>
      </c>
      <c r="BK279" s="215">
        <f>ROUND(I279*H279,2)</f>
        <v>0</v>
      </c>
      <c r="BL279" s="16" t="s">
        <v>530</v>
      </c>
      <c r="BM279" s="214" t="s">
        <v>573</v>
      </c>
    </row>
    <row r="280" s="2" customFormat="1" ht="16.5" customHeight="1">
      <c r="A280" s="37"/>
      <c r="B280" s="38"/>
      <c r="C280" s="221" t="s">
        <v>349</v>
      </c>
      <c r="D280" s="221" t="s">
        <v>133</v>
      </c>
      <c r="E280" s="222" t="s">
        <v>574</v>
      </c>
      <c r="F280" s="223" t="s">
        <v>575</v>
      </c>
      <c r="G280" s="224" t="s">
        <v>166</v>
      </c>
      <c r="H280" s="225">
        <v>1</v>
      </c>
      <c r="I280" s="226"/>
      <c r="J280" s="227">
        <f>ROUND(I280*H280,2)</f>
        <v>0</v>
      </c>
      <c r="K280" s="223" t="s">
        <v>19</v>
      </c>
      <c r="L280" s="228"/>
      <c r="M280" s="229" t="s">
        <v>19</v>
      </c>
      <c r="N280" s="230" t="s">
        <v>47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530</v>
      </c>
      <c r="AT280" s="214" t="s">
        <v>133</v>
      </c>
      <c r="AU280" s="214" t="s">
        <v>86</v>
      </c>
      <c r="AY280" s="16" t="s">
        <v>123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84</v>
      </c>
      <c r="BK280" s="215">
        <f>ROUND(I280*H280,2)</f>
        <v>0</v>
      </c>
      <c r="BL280" s="16" t="s">
        <v>530</v>
      </c>
      <c r="BM280" s="214" t="s">
        <v>576</v>
      </c>
    </row>
    <row r="281" s="2" customFormat="1" ht="16.5" customHeight="1">
      <c r="A281" s="37"/>
      <c r="B281" s="38"/>
      <c r="C281" s="203" t="s">
        <v>577</v>
      </c>
      <c r="D281" s="203" t="s">
        <v>125</v>
      </c>
      <c r="E281" s="204" t="s">
        <v>578</v>
      </c>
      <c r="F281" s="205" t="s">
        <v>579</v>
      </c>
      <c r="G281" s="206" t="s">
        <v>580</v>
      </c>
      <c r="H281" s="207">
        <v>8</v>
      </c>
      <c r="I281" s="208"/>
      <c r="J281" s="209">
        <f>ROUND(I281*H281,2)</f>
        <v>0</v>
      </c>
      <c r="K281" s="205" t="s">
        <v>19</v>
      </c>
      <c r="L281" s="43"/>
      <c r="M281" s="210" t="s">
        <v>19</v>
      </c>
      <c r="N281" s="211" t="s">
        <v>47</v>
      </c>
      <c r="O281" s="83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4" t="s">
        <v>530</v>
      </c>
      <c r="AT281" s="214" t="s">
        <v>125</v>
      </c>
      <c r="AU281" s="214" t="s">
        <v>86</v>
      </c>
      <c r="AY281" s="16" t="s">
        <v>123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84</v>
      </c>
      <c r="BK281" s="215">
        <f>ROUND(I281*H281,2)</f>
        <v>0</v>
      </c>
      <c r="BL281" s="16" t="s">
        <v>530</v>
      </c>
      <c r="BM281" s="214" t="s">
        <v>581</v>
      </c>
    </row>
    <row r="282" s="2" customFormat="1" ht="16.5" customHeight="1">
      <c r="A282" s="37"/>
      <c r="B282" s="38"/>
      <c r="C282" s="203" t="s">
        <v>582</v>
      </c>
      <c r="D282" s="203" t="s">
        <v>125</v>
      </c>
      <c r="E282" s="204" t="s">
        <v>583</v>
      </c>
      <c r="F282" s="205" t="s">
        <v>584</v>
      </c>
      <c r="G282" s="206" t="s">
        <v>128</v>
      </c>
      <c r="H282" s="207">
        <v>1365</v>
      </c>
      <c r="I282" s="208"/>
      <c r="J282" s="209">
        <f>ROUND(I282*H282,2)</f>
        <v>0</v>
      </c>
      <c r="K282" s="205" t="s">
        <v>19</v>
      </c>
      <c r="L282" s="43"/>
      <c r="M282" s="210" t="s">
        <v>19</v>
      </c>
      <c r="N282" s="211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530</v>
      </c>
      <c r="AT282" s="214" t="s">
        <v>125</v>
      </c>
      <c r="AU282" s="214" t="s">
        <v>86</v>
      </c>
      <c r="AY282" s="16" t="s">
        <v>123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530</v>
      </c>
      <c r="BM282" s="214" t="s">
        <v>585</v>
      </c>
    </row>
    <row r="283" s="2" customFormat="1" ht="16.5" customHeight="1">
      <c r="A283" s="37"/>
      <c r="B283" s="38"/>
      <c r="C283" s="203" t="s">
        <v>360</v>
      </c>
      <c r="D283" s="203" t="s">
        <v>125</v>
      </c>
      <c r="E283" s="204" t="s">
        <v>586</v>
      </c>
      <c r="F283" s="205" t="s">
        <v>587</v>
      </c>
      <c r="G283" s="206" t="s">
        <v>128</v>
      </c>
      <c r="H283" s="207">
        <v>195</v>
      </c>
      <c r="I283" s="208"/>
      <c r="J283" s="209">
        <f>ROUND(I283*H283,2)</f>
        <v>0</v>
      </c>
      <c r="K283" s="205" t="s">
        <v>19</v>
      </c>
      <c r="L283" s="43"/>
      <c r="M283" s="210" t="s">
        <v>19</v>
      </c>
      <c r="N283" s="211" t="s">
        <v>47</v>
      </c>
      <c r="O283" s="83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4" t="s">
        <v>530</v>
      </c>
      <c r="AT283" s="214" t="s">
        <v>125</v>
      </c>
      <c r="AU283" s="214" t="s">
        <v>86</v>
      </c>
      <c r="AY283" s="16" t="s">
        <v>123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84</v>
      </c>
      <c r="BK283" s="215">
        <f>ROUND(I283*H283,2)</f>
        <v>0</v>
      </c>
      <c r="BL283" s="16" t="s">
        <v>530</v>
      </c>
      <c r="BM283" s="214" t="s">
        <v>588</v>
      </c>
    </row>
    <row r="284" s="2" customFormat="1" ht="16.5" customHeight="1">
      <c r="A284" s="37"/>
      <c r="B284" s="38"/>
      <c r="C284" s="221" t="s">
        <v>589</v>
      </c>
      <c r="D284" s="221" t="s">
        <v>133</v>
      </c>
      <c r="E284" s="222" t="s">
        <v>590</v>
      </c>
      <c r="F284" s="223" t="s">
        <v>591</v>
      </c>
      <c r="G284" s="224" t="s">
        <v>592</v>
      </c>
      <c r="H284" s="225">
        <v>4200</v>
      </c>
      <c r="I284" s="226"/>
      <c r="J284" s="227">
        <f>ROUND(I284*H284,2)</f>
        <v>0</v>
      </c>
      <c r="K284" s="223" t="s">
        <v>19</v>
      </c>
      <c r="L284" s="228"/>
      <c r="M284" s="229" t="s">
        <v>19</v>
      </c>
      <c r="N284" s="230" t="s">
        <v>47</v>
      </c>
      <c r="O284" s="83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4" t="s">
        <v>530</v>
      </c>
      <c r="AT284" s="214" t="s">
        <v>133</v>
      </c>
      <c r="AU284" s="214" t="s">
        <v>86</v>
      </c>
      <c r="AY284" s="16" t="s">
        <v>123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6" t="s">
        <v>84</v>
      </c>
      <c r="BK284" s="215">
        <f>ROUND(I284*H284,2)</f>
        <v>0</v>
      </c>
      <c r="BL284" s="16" t="s">
        <v>530</v>
      </c>
      <c r="BM284" s="214" t="s">
        <v>593</v>
      </c>
    </row>
    <row r="285" s="2" customFormat="1">
      <c r="A285" s="37"/>
      <c r="B285" s="38"/>
      <c r="C285" s="39"/>
      <c r="D285" s="231" t="s">
        <v>142</v>
      </c>
      <c r="E285" s="39"/>
      <c r="F285" s="232" t="s">
        <v>594</v>
      </c>
      <c r="G285" s="39"/>
      <c r="H285" s="39"/>
      <c r="I285" s="218"/>
      <c r="J285" s="39"/>
      <c r="K285" s="39"/>
      <c r="L285" s="43"/>
      <c r="M285" s="219"/>
      <c r="N285" s="220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142</v>
      </c>
      <c r="AU285" s="16" t="s">
        <v>86</v>
      </c>
    </row>
    <row r="286" s="12" customFormat="1" ht="25.92" customHeight="1">
      <c r="A286" s="12"/>
      <c r="B286" s="187"/>
      <c r="C286" s="188"/>
      <c r="D286" s="189" t="s">
        <v>75</v>
      </c>
      <c r="E286" s="190" t="s">
        <v>595</v>
      </c>
      <c r="F286" s="190" t="s">
        <v>596</v>
      </c>
      <c r="G286" s="188"/>
      <c r="H286" s="188"/>
      <c r="I286" s="191"/>
      <c r="J286" s="192">
        <f>BK286</f>
        <v>0</v>
      </c>
      <c r="K286" s="188"/>
      <c r="L286" s="193"/>
      <c r="M286" s="194"/>
      <c r="N286" s="195"/>
      <c r="O286" s="195"/>
      <c r="P286" s="196">
        <f>P287+P301+P302</f>
        <v>0</v>
      </c>
      <c r="Q286" s="195"/>
      <c r="R286" s="196">
        <f>R287+R301+R302</f>
        <v>0</v>
      </c>
      <c r="S286" s="195"/>
      <c r="T286" s="197">
        <f>T287+T301+T302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98" t="s">
        <v>147</v>
      </c>
      <c r="AT286" s="199" t="s">
        <v>75</v>
      </c>
      <c r="AU286" s="199" t="s">
        <v>76</v>
      </c>
      <c r="AY286" s="198" t="s">
        <v>123</v>
      </c>
      <c r="BK286" s="200">
        <f>BK287+BK301+BK302</f>
        <v>0</v>
      </c>
    </row>
    <row r="287" s="12" customFormat="1" ht="22.8" customHeight="1">
      <c r="A287" s="12"/>
      <c r="B287" s="187"/>
      <c r="C287" s="188"/>
      <c r="D287" s="189" t="s">
        <v>75</v>
      </c>
      <c r="E287" s="201" t="s">
        <v>597</v>
      </c>
      <c r="F287" s="201" t="s">
        <v>598</v>
      </c>
      <c r="G287" s="188"/>
      <c r="H287" s="188"/>
      <c r="I287" s="191"/>
      <c r="J287" s="202">
        <f>BK287</f>
        <v>0</v>
      </c>
      <c r="K287" s="188"/>
      <c r="L287" s="193"/>
      <c r="M287" s="194"/>
      <c r="N287" s="195"/>
      <c r="O287" s="195"/>
      <c r="P287" s="196">
        <f>SUM(P288:P300)</f>
        <v>0</v>
      </c>
      <c r="Q287" s="195"/>
      <c r="R287" s="196">
        <f>SUM(R288:R300)</f>
        <v>0</v>
      </c>
      <c r="S287" s="195"/>
      <c r="T287" s="197">
        <f>SUM(T288:T300)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98" t="s">
        <v>147</v>
      </c>
      <c r="AT287" s="199" t="s">
        <v>75</v>
      </c>
      <c r="AU287" s="199" t="s">
        <v>84</v>
      </c>
      <c r="AY287" s="198" t="s">
        <v>123</v>
      </c>
      <c r="BK287" s="200">
        <f>SUM(BK288:BK300)</f>
        <v>0</v>
      </c>
    </row>
    <row r="288" s="2" customFormat="1" ht="16.5" customHeight="1">
      <c r="A288" s="37"/>
      <c r="B288" s="38"/>
      <c r="C288" s="203" t="s">
        <v>369</v>
      </c>
      <c r="D288" s="203" t="s">
        <v>125</v>
      </c>
      <c r="E288" s="204" t="s">
        <v>599</v>
      </c>
      <c r="F288" s="205" t="s">
        <v>600</v>
      </c>
      <c r="G288" s="206" t="s">
        <v>601</v>
      </c>
      <c r="H288" s="207">
        <v>0.19500000000000001</v>
      </c>
      <c r="I288" s="208"/>
      <c r="J288" s="209">
        <f>ROUND(I288*H288,2)</f>
        <v>0</v>
      </c>
      <c r="K288" s="205" t="s">
        <v>129</v>
      </c>
      <c r="L288" s="43"/>
      <c r="M288" s="210" t="s">
        <v>19</v>
      </c>
      <c r="N288" s="211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130</v>
      </c>
      <c r="AT288" s="214" t="s">
        <v>125</v>
      </c>
      <c r="AU288" s="214" t="s">
        <v>86</v>
      </c>
      <c r="AY288" s="16" t="s">
        <v>123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130</v>
      </c>
      <c r="BM288" s="214" t="s">
        <v>602</v>
      </c>
    </row>
    <row r="289" s="2" customFormat="1">
      <c r="A289" s="37"/>
      <c r="B289" s="38"/>
      <c r="C289" s="39"/>
      <c r="D289" s="216" t="s">
        <v>131</v>
      </c>
      <c r="E289" s="39"/>
      <c r="F289" s="217" t="s">
        <v>603</v>
      </c>
      <c r="G289" s="39"/>
      <c r="H289" s="39"/>
      <c r="I289" s="218"/>
      <c r="J289" s="39"/>
      <c r="K289" s="39"/>
      <c r="L289" s="43"/>
      <c r="M289" s="219"/>
      <c r="N289" s="220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131</v>
      </c>
      <c r="AU289" s="16" t="s">
        <v>86</v>
      </c>
    </row>
    <row r="290" s="2" customFormat="1">
      <c r="A290" s="37"/>
      <c r="B290" s="38"/>
      <c r="C290" s="39"/>
      <c r="D290" s="231" t="s">
        <v>142</v>
      </c>
      <c r="E290" s="39"/>
      <c r="F290" s="232" t="s">
        <v>604</v>
      </c>
      <c r="G290" s="39"/>
      <c r="H290" s="39"/>
      <c r="I290" s="218"/>
      <c r="J290" s="39"/>
      <c r="K290" s="39"/>
      <c r="L290" s="43"/>
      <c r="M290" s="219"/>
      <c r="N290" s="220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142</v>
      </c>
      <c r="AU290" s="16" t="s">
        <v>86</v>
      </c>
    </row>
    <row r="291" s="2" customFormat="1" ht="16.5" customHeight="1">
      <c r="A291" s="37"/>
      <c r="B291" s="38"/>
      <c r="C291" s="203" t="s">
        <v>605</v>
      </c>
      <c r="D291" s="203" t="s">
        <v>125</v>
      </c>
      <c r="E291" s="204" t="s">
        <v>606</v>
      </c>
      <c r="F291" s="205" t="s">
        <v>607</v>
      </c>
      <c r="G291" s="206" t="s">
        <v>601</v>
      </c>
      <c r="H291" s="207">
        <v>1.1699999999999999</v>
      </c>
      <c r="I291" s="208"/>
      <c r="J291" s="209">
        <f>ROUND(I291*H291,2)</f>
        <v>0</v>
      </c>
      <c r="K291" s="205" t="s">
        <v>129</v>
      </c>
      <c r="L291" s="43"/>
      <c r="M291" s="210" t="s">
        <v>19</v>
      </c>
      <c r="N291" s="211" t="s">
        <v>47</v>
      </c>
      <c r="O291" s="83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4" t="s">
        <v>130</v>
      </c>
      <c r="AT291" s="214" t="s">
        <v>125</v>
      </c>
      <c r="AU291" s="214" t="s">
        <v>86</v>
      </c>
      <c r="AY291" s="16" t="s">
        <v>123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84</v>
      </c>
      <c r="BK291" s="215">
        <f>ROUND(I291*H291,2)</f>
        <v>0</v>
      </c>
      <c r="BL291" s="16" t="s">
        <v>130</v>
      </c>
      <c r="BM291" s="214" t="s">
        <v>608</v>
      </c>
    </row>
    <row r="292" s="2" customFormat="1">
      <c r="A292" s="37"/>
      <c r="B292" s="38"/>
      <c r="C292" s="39"/>
      <c r="D292" s="216" t="s">
        <v>131</v>
      </c>
      <c r="E292" s="39"/>
      <c r="F292" s="217" t="s">
        <v>609</v>
      </c>
      <c r="G292" s="39"/>
      <c r="H292" s="39"/>
      <c r="I292" s="218"/>
      <c r="J292" s="39"/>
      <c r="K292" s="39"/>
      <c r="L292" s="43"/>
      <c r="M292" s="219"/>
      <c r="N292" s="220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131</v>
      </c>
      <c r="AU292" s="16" t="s">
        <v>86</v>
      </c>
    </row>
    <row r="293" s="2" customFormat="1">
      <c r="A293" s="37"/>
      <c r="B293" s="38"/>
      <c r="C293" s="39"/>
      <c r="D293" s="231" t="s">
        <v>142</v>
      </c>
      <c r="E293" s="39"/>
      <c r="F293" s="232" t="s">
        <v>610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142</v>
      </c>
      <c r="AU293" s="16" t="s">
        <v>86</v>
      </c>
    </row>
    <row r="294" s="2" customFormat="1" ht="16.5" customHeight="1">
      <c r="A294" s="37"/>
      <c r="B294" s="38"/>
      <c r="C294" s="203" t="s">
        <v>374</v>
      </c>
      <c r="D294" s="203" t="s">
        <v>125</v>
      </c>
      <c r="E294" s="204" t="s">
        <v>611</v>
      </c>
      <c r="F294" s="205" t="s">
        <v>612</v>
      </c>
      <c r="G294" s="206" t="s">
        <v>188</v>
      </c>
      <c r="H294" s="207">
        <v>2</v>
      </c>
      <c r="I294" s="208"/>
      <c r="J294" s="209">
        <f>ROUND(I294*H294,2)</f>
        <v>0</v>
      </c>
      <c r="K294" s="205" t="s">
        <v>129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130</v>
      </c>
      <c r="AT294" s="214" t="s">
        <v>125</v>
      </c>
      <c r="AU294" s="214" t="s">
        <v>86</v>
      </c>
      <c r="AY294" s="16" t="s">
        <v>123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130</v>
      </c>
      <c r="BM294" s="214" t="s">
        <v>613</v>
      </c>
    </row>
    <row r="295" s="2" customFormat="1">
      <c r="A295" s="37"/>
      <c r="B295" s="38"/>
      <c r="C295" s="39"/>
      <c r="D295" s="216" t="s">
        <v>131</v>
      </c>
      <c r="E295" s="39"/>
      <c r="F295" s="217" t="s">
        <v>614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131</v>
      </c>
      <c r="AU295" s="16" t="s">
        <v>86</v>
      </c>
    </row>
    <row r="296" s="2" customFormat="1">
      <c r="A296" s="37"/>
      <c r="B296" s="38"/>
      <c r="C296" s="39"/>
      <c r="D296" s="231" t="s">
        <v>142</v>
      </c>
      <c r="E296" s="39"/>
      <c r="F296" s="232" t="s">
        <v>615</v>
      </c>
      <c r="G296" s="39"/>
      <c r="H296" s="39"/>
      <c r="I296" s="218"/>
      <c r="J296" s="39"/>
      <c r="K296" s="39"/>
      <c r="L296" s="43"/>
      <c r="M296" s="219"/>
      <c r="N296" s="220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142</v>
      </c>
      <c r="AU296" s="16" t="s">
        <v>86</v>
      </c>
    </row>
    <row r="297" s="2" customFormat="1" ht="16.5" customHeight="1">
      <c r="A297" s="37"/>
      <c r="B297" s="38"/>
      <c r="C297" s="203" t="s">
        <v>616</v>
      </c>
      <c r="D297" s="203" t="s">
        <v>125</v>
      </c>
      <c r="E297" s="204" t="s">
        <v>617</v>
      </c>
      <c r="F297" s="205" t="s">
        <v>618</v>
      </c>
      <c r="G297" s="206" t="s">
        <v>188</v>
      </c>
      <c r="H297" s="207">
        <v>1</v>
      </c>
      <c r="I297" s="208"/>
      <c r="J297" s="209">
        <f>ROUND(I297*H297,2)</f>
        <v>0</v>
      </c>
      <c r="K297" s="205" t="s">
        <v>129</v>
      </c>
      <c r="L297" s="43"/>
      <c r="M297" s="210" t="s">
        <v>19</v>
      </c>
      <c r="N297" s="211" t="s">
        <v>47</v>
      </c>
      <c r="O297" s="83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4" t="s">
        <v>130</v>
      </c>
      <c r="AT297" s="214" t="s">
        <v>125</v>
      </c>
      <c r="AU297" s="214" t="s">
        <v>86</v>
      </c>
      <c r="AY297" s="16" t="s">
        <v>123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84</v>
      </c>
      <c r="BK297" s="215">
        <f>ROUND(I297*H297,2)</f>
        <v>0</v>
      </c>
      <c r="BL297" s="16" t="s">
        <v>130</v>
      </c>
      <c r="BM297" s="214" t="s">
        <v>619</v>
      </c>
    </row>
    <row r="298" s="2" customFormat="1">
      <c r="A298" s="37"/>
      <c r="B298" s="38"/>
      <c r="C298" s="39"/>
      <c r="D298" s="216" t="s">
        <v>131</v>
      </c>
      <c r="E298" s="39"/>
      <c r="F298" s="217" t="s">
        <v>620</v>
      </c>
      <c r="G298" s="39"/>
      <c r="H298" s="39"/>
      <c r="I298" s="218"/>
      <c r="J298" s="39"/>
      <c r="K298" s="39"/>
      <c r="L298" s="43"/>
      <c r="M298" s="219"/>
      <c r="N298" s="220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131</v>
      </c>
      <c r="AU298" s="16" t="s">
        <v>86</v>
      </c>
    </row>
    <row r="299" s="2" customFormat="1" ht="24.15" customHeight="1">
      <c r="A299" s="37"/>
      <c r="B299" s="38"/>
      <c r="C299" s="203" t="s">
        <v>426</v>
      </c>
      <c r="D299" s="203" t="s">
        <v>125</v>
      </c>
      <c r="E299" s="204" t="s">
        <v>621</v>
      </c>
      <c r="F299" s="205" t="s">
        <v>622</v>
      </c>
      <c r="G299" s="206" t="s">
        <v>455</v>
      </c>
      <c r="H299" s="207">
        <v>1</v>
      </c>
      <c r="I299" s="208"/>
      <c r="J299" s="209">
        <f>ROUND(I299*H299,2)</f>
        <v>0</v>
      </c>
      <c r="K299" s="205" t="s">
        <v>19</v>
      </c>
      <c r="L299" s="43"/>
      <c r="M299" s="210" t="s">
        <v>19</v>
      </c>
      <c r="N299" s="211" t="s">
        <v>47</v>
      </c>
      <c r="O299" s="83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4" t="s">
        <v>623</v>
      </c>
      <c r="AT299" s="214" t="s">
        <v>125</v>
      </c>
      <c r="AU299" s="214" t="s">
        <v>86</v>
      </c>
      <c r="AY299" s="16" t="s">
        <v>123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6" t="s">
        <v>84</v>
      </c>
      <c r="BK299" s="215">
        <f>ROUND(I299*H299,2)</f>
        <v>0</v>
      </c>
      <c r="BL299" s="16" t="s">
        <v>623</v>
      </c>
      <c r="BM299" s="214" t="s">
        <v>624</v>
      </c>
    </row>
    <row r="300" s="2" customFormat="1" ht="37.8" customHeight="1">
      <c r="A300" s="37"/>
      <c r="B300" s="38"/>
      <c r="C300" s="203" t="s">
        <v>625</v>
      </c>
      <c r="D300" s="203" t="s">
        <v>125</v>
      </c>
      <c r="E300" s="204" t="s">
        <v>626</v>
      </c>
      <c r="F300" s="205" t="s">
        <v>627</v>
      </c>
      <c r="G300" s="206" t="s">
        <v>455</v>
      </c>
      <c r="H300" s="207">
        <v>1</v>
      </c>
      <c r="I300" s="208"/>
      <c r="J300" s="209">
        <f>ROUND(I300*H300,2)</f>
        <v>0</v>
      </c>
      <c r="K300" s="205" t="s">
        <v>19</v>
      </c>
      <c r="L300" s="43"/>
      <c r="M300" s="210" t="s">
        <v>19</v>
      </c>
      <c r="N300" s="211" t="s">
        <v>47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623</v>
      </c>
      <c r="AT300" s="214" t="s">
        <v>125</v>
      </c>
      <c r="AU300" s="214" t="s">
        <v>86</v>
      </c>
      <c r="AY300" s="16" t="s">
        <v>123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84</v>
      </c>
      <c r="BK300" s="215">
        <f>ROUND(I300*H300,2)</f>
        <v>0</v>
      </c>
      <c r="BL300" s="16" t="s">
        <v>623</v>
      </c>
      <c r="BM300" s="214" t="s">
        <v>628</v>
      </c>
    </row>
    <row r="301" s="12" customFormat="1" ht="22.8" customHeight="1">
      <c r="A301" s="12"/>
      <c r="B301" s="187"/>
      <c r="C301" s="188"/>
      <c r="D301" s="189" t="s">
        <v>75</v>
      </c>
      <c r="E301" s="201" t="s">
        <v>629</v>
      </c>
      <c r="F301" s="201" t="s">
        <v>630</v>
      </c>
      <c r="G301" s="188"/>
      <c r="H301" s="188"/>
      <c r="I301" s="191"/>
      <c r="J301" s="202">
        <f>BK301</f>
        <v>0</v>
      </c>
      <c r="K301" s="188"/>
      <c r="L301" s="193"/>
      <c r="M301" s="194"/>
      <c r="N301" s="195"/>
      <c r="O301" s="195"/>
      <c r="P301" s="196">
        <v>0</v>
      </c>
      <c r="Q301" s="195"/>
      <c r="R301" s="196">
        <v>0</v>
      </c>
      <c r="S301" s="195"/>
      <c r="T301" s="197"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8" t="s">
        <v>84</v>
      </c>
      <c r="AT301" s="199" t="s">
        <v>75</v>
      </c>
      <c r="AU301" s="199" t="s">
        <v>84</v>
      </c>
      <c r="AY301" s="198" t="s">
        <v>123</v>
      </c>
      <c r="BK301" s="200">
        <v>0</v>
      </c>
    </row>
    <row r="302" s="12" customFormat="1" ht="22.8" customHeight="1">
      <c r="A302" s="12"/>
      <c r="B302" s="187"/>
      <c r="C302" s="188"/>
      <c r="D302" s="189" t="s">
        <v>75</v>
      </c>
      <c r="E302" s="201" t="s">
        <v>631</v>
      </c>
      <c r="F302" s="201" t="s">
        <v>632</v>
      </c>
      <c r="G302" s="188"/>
      <c r="H302" s="188"/>
      <c r="I302" s="191"/>
      <c r="J302" s="202">
        <f>BK302</f>
        <v>0</v>
      </c>
      <c r="K302" s="188"/>
      <c r="L302" s="193"/>
      <c r="M302" s="194"/>
      <c r="N302" s="195"/>
      <c r="O302" s="195"/>
      <c r="P302" s="196">
        <f>SUM(P303:P345)</f>
        <v>0</v>
      </c>
      <c r="Q302" s="195"/>
      <c r="R302" s="196">
        <f>SUM(R303:R345)</f>
        <v>0</v>
      </c>
      <c r="S302" s="195"/>
      <c r="T302" s="197">
        <f>SUM(T303:T345)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98" t="s">
        <v>130</v>
      </c>
      <c r="AT302" s="199" t="s">
        <v>75</v>
      </c>
      <c r="AU302" s="199" t="s">
        <v>84</v>
      </c>
      <c r="AY302" s="198" t="s">
        <v>123</v>
      </c>
      <c r="BK302" s="200">
        <f>SUM(BK303:BK345)</f>
        <v>0</v>
      </c>
    </row>
    <row r="303" s="2" customFormat="1" ht="24.15" customHeight="1">
      <c r="A303" s="37"/>
      <c r="B303" s="38"/>
      <c r="C303" s="203" t="s">
        <v>380</v>
      </c>
      <c r="D303" s="203" t="s">
        <v>125</v>
      </c>
      <c r="E303" s="204" t="s">
        <v>279</v>
      </c>
      <c r="F303" s="205" t="s">
        <v>280</v>
      </c>
      <c r="G303" s="206" t="s">
        <v>194</v>
      </c>
      <c r="H303" s="207">
        <v>2.3999999999999999</v>
      </c>
      <c r="I303" s="208"/>
      <c r="J303" s="209">
        <f>ROUND(I303*H303,2)</f>
        <v>0</v>
      </c>
      <c r="K303" s="205" t="s">
        <v>129</v>
      </c>
      <c r="L303" s="43"/>
      <c r="M303" s="210" t="s">
        <v>19</v>
      </c>
      <c r="N303" s="211" t="s">
        <v>47</v>
      </c>
      <c r="O303" s="83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4" t="s">
        <v>530</v>
      </c>
      <c r="AT303" s="214" t="s">
        <v>125</v>
      </c>
      <c r="AU303" s="214" t="s">
        <v>86</v>
      </c>
      <c r="AY303" s="16" t="s">
        <v>123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6" t="s">
        <v>84</v>
      </c>
      <c r="BK303" s="215">
        <f>ROUND(I303*H303,2)</f>
        <v>0</v>
      </c>
      <c r="BL303" s="16" t="s">
        <v>530</v>
      </c>
      <c r="BM303" s="214" t="s">
        <v>633</v>
      </c>
    </row>
    <row r="304" s="2" customFormat="1">
      <c r="A304" s="37"/>
      <c r="B304" s="38"/>
      <c r="C304" s="39"/>
      <c r="D304" s="216" t="s">
        <v>131</v>
      </c>
      <c r="E304" s="39"/>
      <c r="F304" s="217" t="s">
        <v>282</v>
      </c>
      <c r="G304" s="39"/>
      <c r="H304" s="39"/>
      <c r="I304" s="218"/>
      <c r="J304" s="39"/>
      <c r="K304" s="39"/>
      <c r="L304" s="43"/>
      <c r="M304" s="219"/>
      <c r="N304" s="220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131</v>
      </c>
      <c r="AU304" s="16" t="s">
        <v>86</v>
      </c>
    </row>
    <row r="305" s="2" customFormat="1" ht="24.15" customHeight="1">
      <c r="A305" s="37"/>
      <c r="B305" s="38"/>
      <c r="C305" s="203" t="s">
        <v>634</v>
      </c>
      <c r="D305" s="203" t="s">
        <v>125</v>
      </c>
      <c r="E305" s="204" t="s">
        <v>283</v>
      </c>
      <c r="F305" s="205" t="s">
        <v>284</v>
      </c>
      <c r="G305" s="206" t="s">
        <v>194</v>
      </c>
      <c r="H305" s="207">
        <v>2.3999999999999999</v>
      </c>
      <c r="I305" s="208"/>
      <c r="J305" s="209">
        <f>ROUND(I305*H305,2)</f>
        <v>0</v>
      </c>
      <c r="K305" s="205" t="s">
        <v>129</v>
      </c>
      <c r="L305" s="43"/>
      <c r="M305" s="210" t="s">
        <v>19</v>
      </c>
      <c r="N305" s="211" t="s">
        <v>47</v>
      </c>
      <c r="O305" s="83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4" t="s">
        <v>530</v>
      </c>
      <c r="AT305" s="214" t="s">
        <v>125</v>
      </c>
      <c r="AU305" s="214" t="s">
        <v>86</v>
      </c>
      <c r="AY305" s="16" t="s">
        <v>123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84</v>
      </c>
      <c r="BK305" s="215">
        <f>ROUND(I305*H305,2)</f>
        <v>0</v>
      </c>
      <c r="BL305" s="16" t="s">
        <v>530</v>
      </c>
      <c r="BM305" s="214" t="s">
        <v>635</v>
      </c>
    </row>
    <row r="306" s="2" customFormat="1">
      <c r="A306" s="37"/>
      <c r="B306" s="38"/>
      <c r="C306" s="39"/>
      <c r="D306" s="216" t="s">
        <v>131</v>
      </c>
      <c r="E306" s="39"/>
      <c r="F306" s="217" t="s">
        <v>286</v>
      </c>
      <c r="G306" s="39"/>
      <c r="H306" s="39"/>
      <c r="I306" s="218"/>
      <c r="J306" s="39"/>
      <c r="K306" s="39"/>
      <c r="L306" s="43"/>
      <c r="M306" s="219"/>
      <c r="N306" s="220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131</v>
      </c>
      <c r="AU306" s="16" t="s">
        <v>86</v>
      </c>
    </row>
    <row r="307" s="2" customFormat="1" ht="33" customHeight="1">
      <c r="A307" s="37"/>
      <c r="B307" s="38"/>
      <c r="C307" s="203" t="s">
        <v>383</v>
      </c>
      <c r="D307" s="203" t="s">
        <v>125</v>
      </c>
      <c r="E307" s="204" t="s">
        <v>288</v>
      </c>
      <c r="F307" s="205" t="s">
        <v>289</v>
      </c>
      <c r="G307" s="206" t="s">
        <v>194</v>
      </c>
      <c r="H307" s="207">
        <v>150.40000000000001</v>
      </c>
      <c r="I307" s="208"/>
      <c r="J307" s="209">
        <f>ROUND(I307*H307,2)</f>
        <v>0</v>
      </c>
      <c r="K307" s="205" t="s">
        <v>129</v>
      </c>
      <c r="L307" s="43"/>
      <c r="M307" s="210" t="s">
        <v>19</v>
      </c>
      <c r="N307" s="211" t="s">
        <v>47</v>
      </c>
      <c r="O307" s="83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4" t="s">
        <v>530</v>
      </c>
      <c r="AT307" s="214" t="s">
        <v>125</v>
      </c>
      <c r="AU307" s="214" t="s">
        <v>86</v>
      </c>
      <c r="AY307" s="16" t="s">
        <v>123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6" t="s">
        <v>84</v>
      </c>
      <c r="BK307" s="215">
        <f>ROUND(I307*H307,2)</f>
        <v>0</v>
      </c>
      <c r="BL307" s="16" t="s">
        <v>530</v>
      </c>
      <c r="BM307" s="214" t="s">
        <v>636</v>
      </c>
    </row>
    <row r="308" s="2" customFormat="1">
      <c r="A308" s="37"/>
      <c r="B308" s="38"/>
      <c r="C308" s="39"/>
      <c r="D308" s="216" t="s">
        <v>131</v>
      </c>
      <c r="E308" s="39"/>
      <c r="F308" s="217" t="s">
        <v>291</v>
      </c>
      <c r="G308" s="39"/>
      <c r="H308" s="39"/>
      <c r="I308" s="218"/>
      <c r="J308" s="39"/>
      <c r="K308" s="39"/>
      <c r="L308" s="43"/>
      <c r="M308" s="219"/>
      <c r="N308" s="220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131</v>
      </c>
      <c r="AU308" s="16" t="s">
        <v>86</v>
      </c>
    </row>
    <row r="309" s="2" customFormat="1" ht="37.8" customHeight="1">
      <c r="A309" s="37"/>
      <c r="B309" s="38"/>
      <c r="C309" s="203" t="s">
        <v>637</v>
      </c>
      <c r="D309" s="203" t="s">
        <v>125</v>
      </c>
      <c r="E309" s="204" t="s">
        <v>292</v>
      </c>
      <c r="F309" s="205" t="s">
        <v>293</v>
      </c>
      <c r="G309" s="206" t="s">
        <v>194</v>
      </c>
      <c r="H309" s="207">
        <v>150.40000000000001</v>
      </c>
      <c r="I309" s="208"/>
      <c r="J309" s="209">
        <f>ROUND(I309*H309,2)</f>
        <v>0</v>
      </c>
      <c r="K309" s="205" t="s">
        <v>129</v>
      </c>
      <c r="L309" s="43"/>
      <c r="M309" s="210" t="s">
        <v>19</v>
      </c>
      <c r="N309" s="211" t="s">
        <v>47</v>
      </c>
      <c r="O309" s="83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4" t="s">
        <v>530</v>
      </c>
      <c r="AT309" s="214" t="s">
        <v>125</v>
      </c>
      <c r="AU309" s="214" t="s">
        <v>86</v>
      </c>
      <c r="AY309" s="16" t="s">
        <v>123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84</v>
      </c>
      <c r="BK309" s="215">
        <f>ROUND(I309*H309,2)</f>
        <v>0</v>
      </c>
      <c r="BL309" s="16" t="s">
        <v>530</v>
      </c>
      <c r="BM309" s="214" t="s">
        <v>638</v>
      </c>
    </row>
    <row r="310" s="2" customFormat="1">
      <c r="A310" s="37"/>
      <c r="B310" s="38"/>
      <c r="C310" s="39"/>
      <c r="D310" s="216" t="s">
        <v>131</v>
      </c>
      <c r="E310" s="39"/>
      <c r="F310" s="217" t="s">
        <v>295</v>
      </c>
      <c r="G310" s="39"/>
      <c r="H310" s="39"/>
      <c r="I310" s="218"/>
      <c r="J310" s="39"/>
      <c r="K310" s="39"/>
      <c r="L310" s="43"/>
      <c r="M310" s="219"/>
      <c r="N310" s="220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131</v>
      </c>
      <c r="AU310" s="16" t="s">
        <v>86</v>
      </c>
    </row>
    <row r="311" s="2" customFormat="1" ht="24.15" customHeight="1">
      <c r="A311" s="37"/>
      <c r="B311" s="38"/>
      <c r="C311" s="203" t="s">
        <v>393</v>
      </c>
      <c r="D311" s="203" t="s">
        <v>125</v>
      </c>
      <c r="E311" s="204" t="s">
        <v>306</v>
      </c>
      <c r="F311" s="205" t="s">
        <v>307</v>
      </c>
      <c r="G311" s="206" t="s">
        <v>194</v>
      </c>
      <c r="H311" s="207">
        <v>48</v>
      </c>
      <c r="I311" s="208"/>
      <c r="J311" s="209">
        <f>ROUND(I311*H311,2)</f>
        <v>0</v>
      </c>
      <c r="K311" s="205" t="s">
        <v>129</v>
      </c>
      <c r="L311" s="43"/>
      <c r="M311" s="210" t="s">
        <v>19</v>
      </c>
      <c r="N311" s="211" t="s">
        <v>47</v>
      </c>
      <c r="O311" s="83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4" t="s">
        <v>530</v>
      </c>
      <c r="AT311" s="214" t="s">
        <v>125</v>
      </c>
      <c r="AU311" s="214" t="s">
        <v>86</v>
      </c>
      <c r="AY311" s="16" t="s">
        <v>123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84</v>
      </c>
      <c r="BK311" s="215">
        <f>ROUND(I311*H311,2)</f>
        <v>0</v>
      </c>
      <c r="BL311" s="16" t="s">
        <v>530</v>
      </c>
      <c r="BM311" s="214" t="s">
        <v>255</v>
      </c>
    </row>
    <row r="312" s="2" customFormat="1">
      <c r="A312" s="37"/>
      <c r="B312" s="38"/>
      <c r="C312" s="39"/>
      <c r="D312" s="216" t="s">
        <v>131</v>
      </c>
      <c r="E312" s="39"/>
      <c r="F312" s="217" t="s">
        <v>309</v>
      </c>
      <c r="G312" s="39"/>
      <c r="H312" s="39"/>
      <c r="I312" s="218"/>
      <c r="J312" s="39"/>
      <c r="K312" s="39"/>
      <c r="L312" s="43"/>
      <c r="M312" s="219"/>
      <c r="N312" s="220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131</v>
      </c>
      <c r="AU312" s="16" t="s">
        <v>86</v>
      </c>
    </row>
    <row r="313" s="2" customFormat="1" ht="21.75" customHeight="1">
      <c r="A313" s="37"/>
      <c r="B313" s="38"/>
      <c r="C313" s="203" t="s">
        <v>639</v>
      </c>
      <c r="D313" s="203" t="s">
        <v>125</v>
      </c>
      <c r="E313" s="204" t="s">
        <v>319</v>
      </c>
      <c r="F313" s="205" t="s">
        <v>320</v>
      </c>
      <c r="G313" s="206" t="s">
        <v>194</v>
      </c>
      <c r="H313" s="207">
        <v>150.40000000000001</v>
      </c>
      <c r="I313" s="208"/>
      <c r="J313" s="209">
        <f>ROUND(I313*H313,2)</f>
        <v>0</v>
      </c>
      <c r="K313" s="205" t="s">
        <v>129</v>
      </c>
      <c r="L313" s="43"/>
      <c r="M313" s="210" t="s">
        <v>19</v>
      </c>
      <c r="N313" s="211" t="s">
        <v>47</v>
      </c>
      <c r="O313" s="83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4" t="s">
        <v>530</v>
      </c>
      <c r="AT313" s="214" t="s">
        <v>125</v>
      </c>
      <c r="AU313" s="214" t="s">
        <v>86</v>
      </c>
      <c r="AY313" s="16" t="s">
        <v>123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84</v>
      </c>
      <c r="BK313" s="215">
        <f>ROUND(I313*H313,2)</f>
        <v>0</v>
      </c>
      <c r="BL313" s="16" t="s">
        <v>530</v>
      </c>
      <c r="BM313" s="214" t="s">
        <v>640</v>
      </c>
    </row>
    <row r="314" s="2" customFormat="1">
      <c r="A314" s="37"/>
      <c r="B314" s="38"/>
      <c r="C314" s="39"/>
      <c r="D314" s="216" t="s">
        <v>131</v>
      </c>
      <c r="E314" s="39"/>
      <c r="F314" s="217" t="s">
        <v>322</v>
      </c>
      <c r="G314" s="39"/>
      <c r="H314" s="39"/>
      <c r="I314" s="218"/>
      <c r="J314" s="39"/>
      <c r="K314" s="39"/>
      <c r="L314" s="43"/>
      <c r="M314" s="219"/>
      <c r="N314" s="220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131</v>
      </c>
      <c r="AU314" s="16" t="s">
        <v>86</v>
      </c>
    </row>
    <row r="315" s="2" customFormat="1" ht="16.5" customHeight="1">
      <c r="A315" s="37"/>
      <c r="B315" s="38"/>
      <c r="C315" s="203" t="s">
        <v>397</v>
      </c>
      <c r="D315" s="203" t="s">
        <v>125</v>
      </c>
      <c r="E315" s="204" t="s">
        <v>336</v>
      </c>
      <c r="F315" s="205" t="s">
        <v>337</v>
      </c>
      <c r="G315" s="206" t="s">
        <v>194</v>
      </c>
      <c r="H315" s="207">
        <v>2.3999999999999999</v>
      </c>
      <c r="I315" s="208"/>
      <c r="J315" s="209">
        <f>ROUND(I315*H315,2)</f>
        <v>0</v>
      </c>
      <c r="K315" s="205" t="s">
        <v>129</v>
      </c>
      <c r="L315" s="43"/>
      <c r="M315" s="210" t="s">
        <v>19</v>
      </c>
      <c r="N315" s="211" t="s">
        <v>47</v>
      </c>
      <c r="O315" s="83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4" t="s">
        <v>530</v>
      </c>
      <c r="AT315" s="214" t="s">
        <v>125</v>
      </c>
      <c r="AU315" s="214" t="s">
        <v>86</v>
      </c>
      <c r="AY315" s="16" t="s">
        <v>123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84</v>
      </c>
      <c r="BK315" s="215">
        <f>ROUND(I315*H315,2)</f>
        <v>0</v>
      </c>
      <c r="BL315" s="16" t="s">
        <v>530</v>
      </c>
      <c r="BM315" s="214" t="s">
        <v>641</v>
      </c>
    </row>
    <row r="316" s="2" customFormat="1">
      <c r="A316" s="37"/>
      <c r="B316" s="38"/>
      <c r="C316" s="39"/>
      <c r="D316" s="216" t="s">
        <v>131</v>
      </c>
      <c r="E316" s="39"/>
      <c r="F316" s="217" t="s">
        <v>339</v>
      </c>
      <c r="G316" s="39"/>
      <c r="H316" s="39"/>
      <c r="I316" s="218"/>
      <c r="J316" s="39"/>
      <c r="K316" s="39"/>
      <c r="L316" s="43"/>
      <c r="M316" s="219"/>
      <c r="N316" s="220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131</v>
      </c>
      <c r="AU316" s="16" t="s">
        <v>86</v>
      </c>
    </row>
    <row r="317" s="2" customFormat="1" ht="16.5" customHeight="1">
      <c r="A317" s="37"/>
      <c r="B317" s="38"/>
      <c r="C317" s="203" t="s">
        <v>642</v>
      </c>
      <c r="D317" s="203" t="s">
        <v>125</v>
      </c>
      <c r="E317" s="204" t="s">
        <v>341</v>
      </c>
      <c r="F317" s="205" t="s">
        <v>342</v>
      </c>
      <c r="G317" s="206" t="s">
        <v>194</v>
      </c>
      <c r="H317" s="207">
        <v>2.3999999999999999</v>
      </c>
      <c r="I317" s="208"/>
      <c r="J317" s="209">
        <f>ROUND(I317*H317,2)</f>
        <v>0</v>
      </c>
      <c r="K317" s="205" t="s">
        <v>129</v>
      </c>
      <c r="L317" s="43"/>
      <c r="M317" s="210" t="s">
        <v>19</v>
      </c>
      <c r="N317" s="211" t="s">
        <v>47</v>
      </c>
      <c r="O317" s="83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14" t="s">
        <v>530</v>
      </c>
      <c r="AT317" s="214" t="s">
        <v>125</v>
      </c>
      <c r="AU317" s="214" t="s">
        <v>86</v>
      </c>
      <c r="AY317" s="16" t="s">
        <v>123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6" t="s">
        <v>84</v>
      </c>
      <c r="BK317" s="215">
        <f>ROUND(I317*H317,2)</f>
        <v>0</v>
      </c>
      <c r="BL317" s="16" t="s">
        <v>530</v>
      </c>
      <c r="BM317" s="214" t="s">
        <v>643</v>
      </c>
    </row>
    <row r="318" s="2" customFormat="1">
      <c r="A318" s="37"/>
      <c r="B318" s="38"/>
      <c r="C318" s="39"/>
      <c r="D318" s="216" t="s">
        <v>131</v>
      </c>
      <c r="E318" s="39"/>
      <c r="F318" s="217" t="s">
        <v>344</v>
      </c>
      <c r="G318" s="39"/>
      <c r="H318" s="39"/>
      <c r="I318" s="218"/>
      <c r="J318" s="39"/>
      <c r="K318" s="39"/>
      <c r="L318" s="43"/>
      <c r="M318" s="219"/>
      <c r="N318" s="220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131</v>
      </c>
      <c r="AU318" s="16" t="s">
        <v>86</v>
      </c>
    </row>
    <row r="319" s="2" customFormat="1" ht="24.15" customHeight="1">
      <c r="A319" s="37"/>
      <c r="B319" s="38"/>
      <c r="C319" s="203" t="s">
        <v>402</v>
      </c>
      <c r="D319" s="203" t="s">
        <v>125</v>
      </c>
      <c r="E319" s="204" t="s">
        <v>347</v>
      </c>
      <c r="F319" s="205" t="s">
        <v>348</v>
      </c>
      <c r="G319" s="206" t="s">
        <v>194</v>
      </c>
      <c r="H319" s="207">
        <v>48</v>
      </c>
      <c r="I319" s="208"/>
      <c r="J319" s="209">
        <f>ROUND(I319*H319,2)</f>
        <v>0</v>
      </c>
      <c r="K319" s="205" t="s">
        <v>129</v>
      </c>
      <c r="L319" s="43"/>
      <c r="M319" s="210" t="s">
        <v>19</v>
      </c>
      <c r="N319" s="211" t="s">
        <v>47</v>
      </c>
      <c r="O319" s="83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4" t="s">
        <v>530</v>
      </c>
      <c r="AT319" s="214" t="s">
        <v>125</v>
      </c>
      <c r="AU319" s="214" t="s">
        <v>86</v>
      </c>
      <c r="AY319" s="16" t="s">
        <v>123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6" t="s">
        <v>84</v>
      </c>
      <c r="BK319" s="215">
        <f>ROUND(I319*H319,2)</f>
        <v>0</v>
      </c>
      <c r="BL319" s="16" t="s">
        <v>530</v>
      </c>
      <c r="BM319" s="214" t="s">
        <v>644</v>
      </c>
    </row>
    <row r="320" s="2" customFormat="1">
      <c r="A320" s="37"/>
      <c r="B320" s="38"/>
      <c r="C320" s="39"/>
      <c r="D320" s="216" t="s">
        <v>131</v>
      </c>
      <c r="E320" s="39"/>
      <c r="F320" s="217" t="s">
        <v>350</v>
      </c>
      <c r="G320" s="39"/>
      <c r="H320" s="39"/>
      <c r="I320" s="218"/>
      <c r="J320" s="39"/>
      <c r="K320" s="39"/>
      <c r="L320" s="43"/>
      <c r="M320" s="219"/>
      <c r="N320" s="220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131</v>
      </c>
      <c r="AU320" s="16" t="s">
        <v>86</v>
      </c>
    </row>
    <row r="321" s="2" customFormat="1" ht="16.5" customHeight="1">
      <c r="A321" s="37"/>
      <c r="B321" s="38"/>
      <c r="C321" s="203" t="s">
        <v>645</v>
      </c>
      <c r="D321" s="203" t="s">
        <v>125</v>
      </c>
      <c r="E321" s="204" t="s">
        <v>353</v>
      </c>
      <c r="F321" s="205" t="s">
        <v>354</v>
      </c>
      <c r="G321" s="206" t="s">
        <v>194</v>
      </c>
      <c r="H321" s="207">
        <v>48</v>
      </c>
      <c r="I321" s="208"/>
      <c r="J321" s="209">
        <f>ROUND(I321*H321,2)</f>
        <v>0</v>
      </c>
      <c r="K321" s="205" t="s">
        <v>129</v>
      </c>
      <c r="L321" s="43"/>
      <c r="M321" s="210" t="s">
        <v>19</v>
      </c>
      <c r="N321" s="211" t="s">
        <v>47</v>
      </c>
      <c r="O321" s="83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14" t="s">
        <v>530</v>
      </c>
      <c r="AT321" s="214" t="s">
        <v>125</v>
      </c>
      <c r="AU321" s="214" t="s">
        <v>86</v>
      </c>
      <c r="AY321" s="16" t="s">
        <v>123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84</v>
      </c>
      <c r="BK321" s="215">
        <f>ROUND(I321*H321,2)</f>
        <v>0</v>
      </c>
      <c r="BL321" s="16" t="s">
        <v>530</v>
      </c>
      <c r="BM321" s="214" t="s">
        <v>646</v>
      </c>
    </row>
    <row r="322" s="2" customFormat="1">
      <c r="A322" s="37"/>
      <c r="B322" s="38"/>
      <c r="C322" s="39"/>
      <c r="D322" s="216" t="s">
        <v>131</v>
      </c>
      <c r="E322" s="39"/>
      <c r="F322" s="217" t="s">
        <v>356</v>
      </c>
      <c r="G322" s="39"/>
      <c r="H322" s="39"/>
      <c r="I322" s="218"/>
      <c r="J322" s="39"/>
      <c r="K322" s="39"/>
      <c r="L322" s="43"/>
      <c r="M322" s="219"/>
      <c r="N322" s="220"/>
      <c r="O322" s="83"/>
      <c r="P322" s="83"/>
      <c r="Q322" s="83"/>
      <c r="R322" s="83"/>
      <c r="S322" s="83"/>
      <c r="T322" s="84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131</v>
      </c>
      <c r="AU322" s="16" t="s">
        <v>86</v>
      </c>
    </row>
    <row r="323" s="2" customFormat="1" ht="24.15" customHeight="1">
      <c r="A323" s="37"/>
      <c r="B323" s="38"/>
      <c r="C323" s="203" t="s">
        <v>407</v>
      </c>
      <c r="D323" s="203" t="s">
        <v>125</v>
      </c>
      <c r="E323" s="204" t="s">
        <v>358</v>
      </c>
      <c r="F323" s="205" t="s">
        <v>359</v>
      </c>
      <c r="G323" s="206" t="s">
        <v>194</v>
      </c>
      <c r="H323" s="207">
        <v>150.40000000000001</v>
      </c>
      <c r="I323" s="208"/>
      <c r="J323" s="209">
        <f>ROUND(I323*H323,2)</f>
        <v>0</v>
      </c>
      <c r="K323" s="205" t="s">
        <v>129</v>
      </c>
      <c r="L323" s="43"/>
      <c r="M323" s="210" t="s">
        <v>19</v>
      </c>
      <c r="N323" s="211" t="s">
        <v>47</v>
      </c>
      <c r="O323" s="83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14" t="s">
        <v>530</v>
      </c>
      <c r="AT323" s="214" t="s">
        <v>125</v>
      </c>
      <c r="AU323" s="214" t="s">
        <v>86</v>
      </c>
      <c r="AY323" s="16" t="s">
        <v>123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6" t="s">
        <v>84</v>
      </c>
      <c r="BK323" s="215">
        <f>ROUND(I323*H323,2)</f>
        <v>0</v>
      </c>
      <c r="BL323" s="16" t="s">
        <v>530</v>
      </c>
      <c r="BM323" s="214" t="s">
        <v>647</v>
      </c>
    </row>
    <row r="324" s="2" customFormat="1">
      <c r="A324" s="37"/>
      <c r="B324" s="38"/>
      <c r="C324" s="39"/>
      <c r="D324" s="216" t="s">
        <v>131</v>
      </c>
      <c r="E324" s="39"/>
      <c r="F324" s="217" t="s">
        <v>361</v>
      </c>
      <c r="G324" s="39"/>
      <c r="H324" s="39"/>
      <c r="I324" s="218"/>
      <c r="J324" s="39"/>
      <c r="K324" s="39"/>
      <c r="L324" s="43"/>
      <c r="M324" s="219"/>
      <c r="N324" s="220"/>
      <c r="O324" s="83"/>
      <c r="P324" s="83"/>
      <c r="Q324" s="83"/>
      <c r="R324" s="83"/>
      <c r="S324" s="83"/>
      <c r="T324" s="84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131</v>
      </c>
      <c r="AU324" s="16" t="s">
        <v>86</v>
      </c>
    </row>
    <row r="325" s="2" customFormat="1" ht="16.5" customHeight="1">
      <c r="A325" s="37"/>
      <c r="B325" s="38"/>
      <c r="C325" s="221" t="s">
        <v>648</v>
      </c>
      <c r="D325" s="221" t="s">
        <v>133</v>
      </c>
      <c r="E325" s="222" t="s">
        <v>363</v>
      </c>
      <c r="F325" s="223" t="s">
        <v>364</v>
      </c>
      <c r="G325" s="224" t="s">
        <v>194</v>
      </c>
      <c r="H325" s="225">
        <v>22.559999999999999</v>
      </c>
      <c r="I325" s="226"/>
      <c r="J325" s="227">
        <f>ROUND(I325*H325,2)</f>
        <v>0</v>
      </c>
      <c r="K325" s="223" t="s">
        <v>129</v>
      </c>
      <c r="L325" s="228"/>
      <c r="M325" s="229" t="s">
        <v>19</v>
      </c>
      <c r="N325" s="230" t="s">
        <v>47</v>
      </c>
      <c r="O325" s="83"/>
      <c r="P325" s="212">
        <f>O325*H325</f>
        <v>0</v>
      </c>
      <c r="Q325" s="212">
        <v>0</v>
      </c>
      <c r="R325" s="212">
        <f>Q325*H325</f>
        <v>0</v>
      </c>
      <c r="S325" s="212">
        <v>0</v>
      </c>
      <c r="T325" s="213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4" t="s">
        <v>530</v>
      </c>
      <c r="AT325" s="214" t="s">
        <v>133</v>
      </c>
      <c r="AU325" s="214" t="s">
        <v>86</v>
      </c>
      <c r="AY325" s="16" t="s">
        <v>123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6" t="s">
        <v>84</v>
      </c>
      <c r="BK325" s="215">
        <f>ROUND(I325*H325,2)</f>
        <v>0</v>
      </c>
      <c r="BL325" s="16" t="s">
        <v>530</v>
      </c>
      <c r="BM325" s="214" t="s">
        <v>649</v>
      </c>
    </row>
    <row r="326" s="2" customFormat="1">
      <c r="A326" s="37"/>
      <c r="B326" s="38"/>
      <c r="C326" s="39"/>
      <c r="D326" s="231" t="s">
        <v>142</v>
      </c>
      <c r="E326" s="39"/>
      <c r="F326" s="232" t="s">
        <v>650</v>
      </c>
      <c r="G326" s="39"/>
      <c r="H326" s="39"/>
      <c r="I326" s="218"/>
      <c r="J326" s="39"/>
      <c r="K326" s="39"/>
      <c r="L326" s="43"/>
      <c r="M326" s="219"/>
      <c r="N326" s="220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142</v>
      </c>
      <c r="AU326" s="16" t="s">
        <v>86</v>
      </c>
    </row>
    <row r="327" s="2" customFormat="1" ht="16.5" customHeight="1">
      <c r="A327" s="37"/>
      <c r="B327" s="38"/>
      <c r="C327" s="203" t="s">
        <v>412</v>
      </c>
      <c r="D327" s="203" t="s">
        <v>125</v>
      </c>
      <c r="E327" s="204" t="s">
        <v>395</v>
      </c>
      <c r="F327" s="205" t="s">
        <v>396</v>
      </c>
      <c r="G327" s="206" t="s">
        <v>128</v>
      </c>
      <c r="H327" s="207">
        <v>6</v>
      </c>
      <c r="I327" s="208"/>
      <c r="J327" s="209">
        <f>ROUND(I327*H327,2)</f>
        <v>0</v>
      </c>
      <c r="K327" s="205" t="s">
        <v>129</v>
      </c>
      <c r="L327" s="43"/>
      <c r="M327" s="210" t="s">
        <v>19</v>
      </c>
      <c r="N327" s="211" t="s">
        <v>47</v>
      </c>
      <c r="O327" s="83"/>
      <c r="P327" s="212">
        <f>O327*H327</f>
        <v>0</v>
      </c>
      <c r="Q327" s="212">
        <v>0</v>
      </c>
      <c r="R327" s="212">
        <f>Q327*H327</f>
        <v>0</v>
      </c>
      <c r="S327" s="212">
        <v>0</v>
      </c>
      <c r="T327" s="21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4" t="s">
        <v>530</v>
      </c>
      <c r="AT327" s="214" t="s">
        <v>125</v>
      </c>
      <c r="AU327" s="214" t="s">
        <v>86</v>
      </c>
      <c r="AY327" s="16" t="s">
        <v>123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6" t="s">
        <v>84</v>
      </c>
      <c r="BK327" s="215">
        <f>ROUND(I327*H327,2)</f>
        <v>0</v>
      </c>
      <c r="BL327" s="16" t="s">
        <v>530</v>
      </c>
      <c r="BM327" s="214" t="s">
        <v>651</v>
      </c>
    </row>
    <row r="328" s="2" customFormat="1">
      <c r="A328" s="37"/>
      <c r="B328" s="38"/>
      <c r="C328" s="39"/>
      <c r="D328" s="216" t="s">
        <v>131</v>
      </c>
      <c r="E328" s="39"/>
      <c r="F328" s="217" t="s">
        <v>398</v>
      </c>
      <c r="G328" s="39"/>
      <c r="H328" s="39"/>
      <c r="I328" s="218"/>
      <c r="J328" s="39"/>
      <c r="K328" s="39"/>
      <c r="L328" s="43"/>
      <c r="M328" s="219"/>
      <c r="N328" s="220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131</v>
      </c>
      <c r="AU328" s="16" t="s">
        <v>86</v>
      </c>
    </row>
    <row r="329" s="2" customFormat="1" ht="16.5" customHeight="1">
      <c r="A329" s="37"/>
      <c r="B329" s="38"/>
      <c r="C329" s="203" t="s">
        <v>652</v>
      </c>
      <c r="D329" s="203" t="s">
        <v>125</v>
      </c>
      <c r="E329" s="204" t="s">
        <v>400</v>
      </c>
      <c r="F329" s="205" t="s">
        <v>401</v>
      </c>
      <c r="G329" s="206" t="s">
        <v>128</v>
      </c>
      <c r="H329" s="207">
        <v>6</v>
      </c>
      <c r="I329" s="208"/>
      <c r="J329" s="209">
        <f>ROUND(I329*H329,2)</f>
        <v>0</v>
      </c>
      <c r="K329" s="205" t="s">
        <v>129</v>
      </c>
      <c r="L329" s="43"/>
      <c r="M329" s="210" t="s">
        <v>19</v>
      </c>
      <c r="N329" s="211" t="s">
        <v>47</v>
      </c>
      <c r="O329" s="83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14" t="s">
        <v>530</v>
      </c>
      <c r="AT329" s="214" t="s">
        <v>125</v>
      </c>
      <c r="AU329" s="214" t="s">
        <v>86</v>
      </c>
      <c r="AY329" s="16" t="s">
        <v>123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6" t="s">
        <v>84</v>
      </c>
      <c r="BK329" s="215">
        <f>ROUND(I329*H329,2)</f>
        <v>0</v>
      </c>
      <c r="BL329" s="16" t="s">
        <v>530</v>
      </c>
      <c r="BM329" s="214" t="s">
        <v>653</v>
      </c>
    </row>
    <row r="330" s="2" customFormat="1">
      <c r="A330" s="37"/>
      <c r="B330" s="38"/>
      <c r="C330" s="39"/>
      <c r="D330" s="216" t="s">
        <v>131</v>
      </c>
      <c r="E330" s="39"/>
      <c r="F330" s="217" t="s">
        <v>403</v>
      </c>
      <c r="G330" s="39"/>
      <c r="H330" s="39"/>
      <c r="I330" s="218"/>
      <c r="J330" s="39"/>
      <c r="K330" s="39"/>
      <c r="L330" s="43"/>
      <c r="M330" s="219"/>
      <c r="N330" s="220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131</v>
      </c>
      <c r="AU330" s="16" t="s">
        <v>86</v>
      </c>
    </row>
    <row r="331" s="2" customFormat="1" ht="16.5" customHeight="1">
      <c r="A331" s="37"/>
      <c r="B331" s="38"/>
      <c r="C331" s="203" t="s">
        <v>417</v>
      </c>
      <c r="D331" s="203" t="s">
        <v>125</v>
      </c>
      <c r="E331" s="204" t="s">
        <v>405</v>
      </c>
      <c r="F331" s="205" t="s">
        <v>406</v>
      </c>
      <c r="G331" s="206" t="s">
        <v>128</v>
      </c>
      <c r="H331" s="207">
        <v>64</v>
      </c>
      <c r="I331" s="208"/>
      <c r="J331" s="209">
        <f>ROUND(I331*H331,2)</f>
        <v>0</v>
      </c>
      <c r="K331" s="205" t="s">
        <v>129</v>
      </c>
      <c r="L331" s="43"/>
      <c r="M331" s="210" t="s">
        <v>19</v>
      </c>
      <c r="N331" s="211" t="s">
        <v>47</v>
      </c>
      <c r="O331" s="83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4" t="s">
        <v>530</v>
      </c>
      <c r="AT331" s="214" t="s">
        <v>125</v>
      </c>
      <c r="AU331" s="214" t="s">
        <v>86</v>
      </c>
      <c r="AY331" s="16" t="s">
        <v>123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6" t="s">
        <v>84</v>
      </c>
      <c r="BK331" s="215">
        <f>ROUND(I331*H331,2)</f>
        <v>0</v>
      </c>
      <c r="BL331" s="16" t="s">
        <v>530</v>
      </c>
      <c r="BM331" s="214" t="s">
        <v>654</v>
      </c>
    </row>
    <row r="332" s="2" customFormat="1">
      <c r="A332" s="37"/>
      <c r="B332" s="38"/>
      <c r="C332" s="39"/>
      <c r="D332" s="216" t="s">
        <v>131</v>
      </c>
      <c r="E332" s="39"/>
      <c r="F332" s="217" t="s">
        <v>408</v>
      </c>
      <c r="G332" s="39"/>
      <c r="H332" s="39"/>
      <c r="I332" s="218"/>
      <c r="J332" s="39"/>
      <c r="K332" s="39"/>
      <c r="L332" s="43"/>
      <c r="M332" s="219"/>
      <c r="N332" s="220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131</v>
      </c>
      <c r="AU332" s="16" t="s">
        <v>86</v>
      </c>
    </row>
    <row r="333" s="2" customFormat="1" ht="33" customHeight="1">
      <c r="A333" s="37"/>
      <c r="B333" s="38"/>
      <c r="C333" s="203" t="s">
        <v>655</v>
      </c>
      <c r="D333" s="203" t="s">
        <v>125</v>
      </c>
      <c r="E333" s="204" t="s">
        <v>410</v>
      </c>
      <c r="F333" s="205" t="s">
        <v>411</v>
      </c>
      <c r="G333" s="206" t="s">
        <v>128</v>
      </c>
      <c r="H333" s="207">
        <v>76</v>
      </c>
      <c r="I333" s="208"/>
      <c r="J333" s="209">
        <f>ROUND(I333*H333,2)</f>
        <v>0</v>
      </c>
      <c r="K333" s="205" t="s">
        <v>129</v>
      </c>
      <c r="L333" s="43"/>
      <c r="M333" s="210" t="s">
        <v>19</v>
      </c>
      <c r="N333" s="211" t="s">
        <v>47</v>
      </c>
      <c r="O333" s="83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4" t="s">
        <v>530</v>
      </c>
      <c r="AT333" s="214" t="s">
        <v>125</v>
      </c>
      <c r="AU333" s="214" t="s">
        <v>86</v>
      </c>
      <c r="AY333" s="16" t="s">
        <v>123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6" t="s">
        <v>84</v>
      </c>
      <c r="BK333" s="215">
        <f>ROUND(I333*H333,2)</f>
        <v>0</v>
      </c>
      <c r="BL333" s="16" t="s">
        <v>530</v>
      </c>
      <c r="BM333" s="214" t="s">
        <v>656</v>
      </c>
    </row>
    <row r="334" s="2" customFormat="1">
      <c r="A334" s="37"/>
      <c r="B334" s="38"/>
      <c r="C334" s="39"/>
      <c r="D334" s="216" t="s">
        <v>131</v>
      </c>
      <c r="E334" s="39"/>
      <c r="F334" s="217" t="s">
        <v>413</v>
      </c>
      <c r="G334" s="39"/>
      <c r="H334" s="39"/>
      <c r="I334" s="218"/>
      <c r="J334" s="39"/>
      <c r="K334" s="39"/>
      <c r="L334" s="43"/>
      <c r="M334" s="219"/>
      <c r="N334" s="220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131</v>
      </c>
      <c r="AU334" s="16" t="s">
        <v>86</v>
      </c>
    </row>
    <row r="335" s="2" customFormat="1" ht="16.5" customHeight="1">
      <c r="A335" s="37"/>
      <c r="B335" s="38"/>
      <c r="C335" s="203" t="s">
        <v>421</v>
      </c>
      <c r="D335" s="203" t="s">
        <v>125</v>
      </c>
      <c r="E335" s="204" t="s">
        <v>434</v>
      </c>
      <c r="F335" s="205" t="s">
        <v>435</v>
      </c>
      <c r="G335" s="206" t="s">
        <v>136</v>
      </c>
      <c r="H335" s="207">
        <v>24.192</v>
      </c>
      <c r="I335" s="208"/>
      <c r="J335" s="209">
        <f>ROUND(I335*H335,2)</f>
        <v>0</v>
      </c>
      <c r="K335" s="205" t="s">
        <v>129</v>
      </c>
      <c r="L335" s="43"/>
      <c r="M335" s="210" t="s">
        <v>19</v>
      </c>
      <c r="N335" s="211" t="s">
        <v>47</v>
      </c>
      <c r="O335" s="83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14" t="s">
        <v>530</v>
      </c>
      <c r="AT335" s="214" t="s">
        <v>125</v>
      </c>
      <c r="AU335" s="214" t="s">
        <v>86</v>
      </c>
      <c r="AY335" s="16" t="s">
        <v>123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6" t="s">
        <v>84</v>
      </c>
      <c r="BK335" s="215">
        <f>ROUND(I335*H335,2)</f>
        <v>0</v>
      </c>
      <c r="BL335" s="16" t="s">
        <v>530</v>
      </c>
      <c r="BM335" s="214" t="s">
        <v>657</v>
      </c>
    </row>
    <row r="336" s="2" customFormat="1">
      <c r="A336" s="37"/>
      <c r="B336" s="38"/>
      <c r="C336" s="39"/>
      <c r="D336" s="216" t="s">
        <v>131</v>
      </c>
      <c r="E336" s="39"/>
      <c r="F336" s="217" t="s">
        <v>437</v>
      </c>
      <c r="G336" s="39"/>
      <c r="H336" s="39"/>
      <c r="I336" s="218"/>
      <c r="J336" s="39"/>
      <c r="K336" s="39"/>
      <c r="L336" s="43"/>
      <c r="M336" s="219"/>
      <c r="N336" s="220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131</v>
      </c>
      <c r="AU336" s="16" t="s">
        <v>86</v>
      </c>
    </row>
    <row r="337" s="2" customFormat="1" ht="21.75" customHeight="1">
      <c r="A337" s="37"/>
      <c r="B337" s="38"/>
      <c r="C337" s="203" t="s">
        <v>658</v>
      </c>
      <c r="D337" s="203" t="s">
        <v>125</v>
      </c>
      <c r="E337" s="204" t="s">
        <v>438</v>
      </c>
      <c r="F337" s="205" t="s">
        <v>439</v>
      </c>
      <c r="G337" s="206" t="s">
        <v>136</v>
      </c>
      <c r="H337" s="207">
        <v>459.64800000000002</v>
      </c>
      <c r="I337" s="208"/>
      <c r="J337" s="209">
        <f>ROUND(I337*H337,2)</f>
        <v>0</v>
      </c>
      <c r="K337" s="205" t="s">
        <v>129</v>
      </c>
      <c r="L337" s="43"/>
      <c r="M337" s="210" t="s">
        <v>19</v>
      </c>
      <c r="N337" s="211" t="s">
        <v>47</v>
      </c>
      <c r="O337" s="83"/>
      <c r="P337" s="212">
        <f>O337*H337</f>
        <v>0</v>
      </c>
      <c r="Q337" s="212">
        <v>0</v>
      </c>
      <c r="R337" s="212">
        <f>Q337*H337</f>
        <v>0</v>
      </c>
      <c r="S337" s="212">
        <v>0</v>
      </c>
      <c r="T337" s="21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14" t="s">
        <v>530</v>
      </c>
      <c r="AT337" s="214" t="s">
        <v>125</v>
      </c>
      <c r="AU337" s="214" t="s">
        <v>86</v>
      </c>
      <c r="AY337" s="16" t="s">
        <v>123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6" t="s">
        <v>84</v>
      </c>
      <c r="BK337" s="215">
        <f>ROUND(I337*H337,2)</f>
        <v>0</v>
      </c>
      <c r="BL337" s="16" t="s">
        <v>530</v>
      </c>
      <c r="BM337" s="214" t="s">
        <v>659</v>
      </c>
    </row>
    <row r="338" s="2" customFormat="1">
      <c r="A338" s="37"/>
      <c r="B338" s="38"/>
      <c r="C338" s="39"/>
      <c r="D338" s="216" t="s">
        <v>131</v>
      </c>
      <c r="E338" s="39"/>
      <c r="F338" s="217" t="s">
        <v>441</v>
      </c>
      <c r="G338" s="39"/>
      <c r="H338" s="39"/>
      <c r="I338" s="218"/>
      <c r="J338" s="39"/>
      <c r="K338" s="39"/>
      <c r="L338" s="43"/>
      <c r="M338" s="219"/>
      <c r="N338" s="220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131</v>
      </c>
      <c r="AU338" s="16" t="s">
        <v>86</v>
      </c>
    </row>
    <row r="339" s="2" customFormat="1" ht="24.15" customHeight="1">
      <c r="A339" s="37"/>
      <c r="B339" s="38"/>
      <c r="C339" s="203" t="s">
        <v>660</v>
      </c>
      <c r="D339" s="203" t="s">
        <v>125</v>
      </c>
      <c r="E339" s="204" t="s">
        <v>458</v>
      </c>
      <c r="F339" s="205" t="s">
        <v>459</v>
      </c>
      <c r="G339" s="206" t="s">
        <v>136</v>
      </c>
      <c r="H339" s="207">
        <v>12.384</v>
      </c>
      <c r="I339" s="208"/>
      <c r="J339" s="209">
        <f>ROUND(I339*H339,2)</f>
        <v>0</v>
      </c>
      <c r="K339" s="205" t="s">
        <v>129</v>
      </c>
      <c r="L339" s="43"/>
      <c r="M339" s="210" t="s">
        <v>19</v>
      </c>
      <c r="N339" s="211" t="s">
        <v>47</v>
      </c>
      <c r="O339" s="83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4" t="s">
        <v>530</v>
      </c>
      <c r="AT339" s="214" t="s">
        <v>125</v>
      </c>
      <c r="AU339" s="214" t="s">
        <v>86</v>
      </c>
      <c r="AY339" s="16" t="s">
        <v>123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84</v>
      </c>
      <c r="BK339" s="215">
        <f>ROUND(I339*H339,2)</f>
        <v>0</v>
      </c>
      <c r="BL339" s="16" t="s">
        <v>530</v>
      </c>
      <c r="BM339" s="214" t="s">
        <v>661</v>
      </c>
    </row>
    <row r="340" s="2" customFormat="1">
      <c r="A340" s="37"/>
      <c r="B340" s="38"/>
      <c r="C340" s="39"/>
      <c r="D340" s="216" t="s">
        <v>131</v>
      </c>
      <c r="E340" s="39"/>
      <c r="F340" s="217" t="s">
        <v>461</v>
      </c>
      <c r="G340" s="39"/>
      <c r="H340" s="39"/>
      <c r="I340" s="218"/>
      <c r="J340" s="39"/>
      <c r="K340" s="39"/>
      <c r="L340" s="43"/>
      <c r="M340" s="219"/>
      <c r="N340" s="220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131</v>
      </c>
      <c r="AU340" s="16" t="s">
        <v>86</v>
      </c>
    </row>
    <row r="341" s="2" customFormat="1" ht="24.15" customHeight="1">
      <c r="A341" s="37"/>
      <c r="B341" s="38"/>
      <c r="C341" s="203" t="s">
        <v>662</v>
      </c>
      <c r="D341" s="203" t="s">
        <v>125</v>
      </c>
      <c r="E341" s="204" t="s">
        <v>462</v>
      </c>
      <c r="F341" s="205" t="s">
        <v>463</v>
      </c>
      <c r="G341" s="206" t="s">
        <v>136</v>
      </c>
      <c r="H341" s="207">
        <v>11.808</v>
      </c>
      <c r="I341" s="208"/>
      <c r="J341" s="209">
        <f>ROUND(I341*H341,2)</f>
        <v>0</v>
      </c>
      <c r="K341" s="205" t="s">
        <v>129</v>
      </c>
      <c r="L341" s="43"/>
      <c r="M341" s="210" t="s">
        <v>19</v>
      </c>
      <c r="N341" s="211" t="s">
        <v>47</v>
      </c>
      <c r="O341" s="83"/>
      <c r="P341" s="212">
        <f>O341*H341</f>
        <v>0</v>
      </c>
      <c r="Q341" s="212">
        <v>0</v>
      </c>
      <c r="R341" s="212">
        <f>Q341*H341</f>
        <v>0</v>
      </c>
      <c r="S341" s="212">
        <v>0</v>
      </c>
      <c r="T341" s="213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14" t="s">
        <v>530</v>
      </c>
      <c r="AT341" s="214" t="s">
        <v>125</v>
      </c>
      <c r="AU341" s="214" t="s">
        <v>86</v>
      </c>
      <c r="AY341" s="16" t="s">
        <v>123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16" t="s">
        <v>84</v>
      </c>
      <c r="BK341" s="215">
        <f>ROUND(I341*H341,2)</f>
        <v>0</v>
      </c>
      <c r="BL341" s="16" t="s">
        <v>530</v>
      </c>
      <c r="BM341" s="214" t="s">
        <v>663</v>
      </c>
    </row>
    <row r="342" s="2" customFormat="1">
      <c r="A342" s="37"/>
      <c r="B342" s="38"/>
      <c r="C342" s="39"/>
      <c r="D342" s="216" t="s">
        <v>131</v>
      </c>
      <c r="E342" s="39"/>
      <c r="F342" s="217" t="s">
        <v>465</v>
      </c>
      <c r="G342" s="39"/>
      <c r="H342" s="39"/>
      <c r="I342" s="218"/>
      <c r="J342" s="39"/>
      <c r="K342" s="39"/>
      <c r="L342" s="43"/>
      <c r="M342" s="219"/>
      <c r="N342" s="220"/>
      <c r="O342" s="83"/>
      <c r="P342" s="83"/>
      <c r="Q342" s="83"/>
      <c r="R342" s="83"/>
      <c r="S342" s="83"/>
      <c r="T342" s="84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131</v>
      </c>
      <c r="AU342" s="16" t="s">
        <v>86</v>
      </c>
    </row>
    <row r="343" s="2" customFormat="1" ht="24.15" customHeight="1">
      <c r="A343" s="37"/>
      <c r="B343" s="38"/>
      <c r="C343" s="203" t="s">
        <v>664</v>
      </c>
      <c r="D343" s="203" t="s">
        <v>125</v>
      </c>
      <c r="E343" s="204" t="s">
        <v>665</v>
      </c>
      <c r="F343" s="205" t="s">
        <v>666</v>
      </c>
      <c r="G343" s="206" t="s">
        <v>166</v>
      </c>
      <c r="H343" s="207">
        <v>4</v>
      </c>
      <c r="I343" s="208"/>
      <c r="J343" s="209">
        <f>ROUND(I343*H343,2)</f>
        <v>0</v>
      </c>
      <c r="K343" s="205" t="s">
        <v>129</v>
      </c>
      <c r="L343" s="43"/>
      <c r="M343" s="210" t="s">
        <v>19</v>
      </c>
      <c r="N343" s="211" t="s">
        <v>47</v>
      </c>
      <c r="O343" s="83"/>
      <c r="P343" s="212">
        <f>O343*H343</f>
        <v>0</v>
      </c>
      <c r="Q343" s="212">
        <v>0</v>
      </c>
      <c r="R343" s="212">
        <f>Q343*H343</f>
        <v>0</v>
      </c>
      <c r="S343" s="212">
        <v>0</v>
      </c>
      <c r="T343" s="213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14" t="s">
        <v>530</v>
      </c>
      <c r="AT343" s="214" t="s">
        <v>125</v>
      </c>
      <c r="AU343" s="214" t="s">
        <v>86</v>
      </c>
      <c r="AY343" s="16" t="s">
        <v>123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6" t="s">
        <v>84</v>
      </c>
      <c r="BK343" s="215">
        <f>ROUND(I343*H343,2)</f>
        <v>0</v>
      </c>
      <c r="BL343" s="16" t="s">
        <v>530</v>
      </c>
      <c r="BM343" s="214" t="s">
        <v>667</v>
      </c>
    </row>
    <row r="344" s="2" customFormat="1">
      <c r="A344" s="37"/>
      <c r="B344" s="38"/>
      <c r="C344" s="39"/>
      <c r="D344" s="216" t="s">
        <v>131</v>
      </c>
      <c r="E344" s="39"/>
      <c r="F344" s="217" t="s">
        <v>668</v>
      </c>
      <c r="G344" s="39"/>
      <c r="H344" s="39"/>
      <c r="I344" s="218"/>
      <c r="J344" s="39"/>
      <c r="K344" s="39"/>
      <c r="L344" s="43"/>
      <c r="M344" s="219"/>
      <c r="N344" s="220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131</v>
      </c>
      <c r="AU344" s="16" t="s">
        <v>86</v>
      </c>
    </row>
    <row r="345" s="2" customFormat="1" ht="16.5" customHeight="1">
      <c r="A345" s="37"/>
      <c r="B345" s="38"/>
      <c r="C345" s="203" t="s">
        <v>669</v>
      </c>
      <c r="D345" s="203" t="s">
        <v>125</v>
      </c>
      <c r="E345" s="204" t="s">
        <v>670</v>
      </c>
      <c r="F345" s="205" t="s">
        <v>671</v>
      </c>
      <c r="G345" s="206" t="s">
        <v>592</v>
      </c>
      <c r="H345" s="207">
        <v>2500</v>
      </c>
      <c r="I345" s="208"/>
      <c r="J345" s="209">
        <f>ROUND(I345*H345,2)</f>
        <v>0</v>
      </c>
      <c r="K345" s="205" t="s">
        <v>19</v>
      </c>
      <c r="L345" s="43"/>
      <c r="M345" s="233" t="s">
        <v>19</v>
      </c>
      <c r="N345" s="234" t="s">
        <v>47</v>
      </c>
      <c r="O345" s="235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14" t="s">
        <v>530</v>
      </c>
      <c r="AT345" s="214" t="s">
        <v>125</v>
      </c>
      <c r="AU345" s="214" t="s">
        <v>86</v>
      </c>
      <c r="AY345" s="16" t="s">
        <v>123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6" t="s">
        <v>84</v>
      </c>
      <c r="BK345" s="215">
        <f>ROUND(I345*H345,2)</f>
        <v>0</v>
      </c>
      <c r="BL345" s="16" t="s">
        <v>530</v>
      </c>
      <c r="BM345" s="214" t="s">
        <v>672</v>
      </c>
    </row>
    <row r="346" s="2" customFormat="1" ht="6.96" customHeight="1">
      <c r="A346" s="37"/>
      <c r="B346" s="58"/>
      <c r="C346" s="59"/>
      <c r="D346" s="59"/>
      <c r="E346" s="59"/>
      <c r="F346" s="59"/>
      <c r="G346" s="59"/>
      <c r="H346" s="59"/>
      <c r="I346" s="59"/>
      <c r="J346" s="59"/>
      <c r="K346" s="59"/>
      <c r="L346" s="43"/>
      <c r="M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</row>
  </sheetData>
  <sheetProtection sheet="1" autoFilter="0" formatColumns="0" formatRows="0" objects="1" scenarios="1" spinCount="100000" saltValue="PGrQb/Dvs2vgZlsp6a+Uey2TbYoZsOwE5OsueFT+eO0HUtsiqiZXV2kUfUsN7eJUxBwp0VK4/+eX/08NjWJoQw==" hashValue="LIfzjJAl1XleAsaaM1lRXiTa3PJLCd+er30ZbxoSZW4i/L7fZs7uOztNOEwZkWMk8WN2rjZZzcKz0svS437LwA==" algorithmName="SHA-512" password="CC35"/>
  <autoFilter ref="C89:K34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7" r:id="rId7" display="https://podminky.urs.cz/item/CS_URS_2025_01/460581131"/>
    <hyperlink ref="F119" r:id="rId8" display="https://podminky.urs.cz/item/CS_URS_2025_01/181411131"/>
    <hyperlink ref="F124" r:id="rId9" display="https://podminky.urs.cz/item/CS_URS_2025_01/451541111"/>
    <hyperlink ref="F126" r:id="rId10" display="https://podminky.urs.cz/item/CS_URS_2025_01/212752101"/>
    <hyperlink ref="F130" r:id="rId11" display="https://podminky.urs.cz/item/CS_URS_2025_01/460841122"/>
    <hyperlink ref="F132" r:id="rId12" display="https://podminky.urs.cz/item/CS_URS_2025_01/460841152"/>
    <hyperlink ref="F139" r:id="rId13" display="https://podminky.urs.cz/item/CS_URS_2025_01/210890001"/>
    <hyperlink ref="F143" r:id="rId14" display="https://podminky.urs.cz/item/CS_URS_2025_01/460030011"/>
    <hyperlink ref="F145" r:id="rId15" display="https://podminky.urs.cz/item/CS_URS_2025_01/460161172"/>
    <hyperlink ref="F147" r:id="rId16" display="https://podminky.urs.cz/item/CS_URS_2025_01/460431182"/>
    <hyperlink ref="F149" r:id="rId17" display="https://podminky.urs.cz/item/CS_URS_2025_01/460581121"/>
    <hyperlink ref="F151" r:id="rId18" display="https://podminky.urs.cz/item/CS_URS_2025_01/468011141"/>
    <hyperlink ref="F153" r:id="rId19" display="https://podminky.urs.cz/item/CS_URS_2025_01/468011131"/>
    <hyperlink ref="F155" r:id="rId20" display="https://podminky.urs.cz/item/CS_URS_2025_01/468021221"/>
    <hyperlink ref="F157" r:id="rId21" display="https://podminky.urs.cz/item/CS_URS_2025_01/460911122"/>
    <hyperlink ref="F159" r:id="rId22" display="https://podminky.urs.cz/item/CS_URS_2025_01/460161142"/>
    <hyperlink ref="F161" r:id="rId23" display="https://podminky.urs.cz/item/CS_URS_2025_01/460431152"/>
    <hyperlink ref="F163" r:id="rId24" display="https://podminky.urs.cz/item/CS_URS_2025_01/468011143"/>
    <hyperlink ref="F165" r:id="rId25" display="https://podminky.urs.cz/item/CS_URS_2025_01/460161312"/>
    <hyperlink ref="F167" r:id="rId26" display="https://podminky.urs.cz/item/CS_URS_2025_01/460431332"/>
    <hyperlink ref="F169" r:id="rId27" display="https://podminky.urs.cz/item/CS_URS_2025_01/460871131"/>
    <hyperlink ref="F172" r:id="rId28" display="https://podminky.urs.cz/item/CS_URS_2025_01/460871151"/>
    <hyperlink ref="F175" r:id="rId29" display="https://podminky.urs.cz/item/CS_URS_2025_01/460871153"/>
    <hyperlink ref="F178" r:id="rId30" display="https://podminky.urs.cz/item/CS_URS_2025_01/460881222"/>
    <hyperlink ref="F181" r:id="rId31" display="https://podminky.urs.cz/item/CS_URS_2025_01/460881111"/>
    <hyperlink ref="F184" r:id="rId32" display="https://podminky.urs.cz/item/CS_URS_2025_01/565175103"/>
    <hyperlink ref="F187" r:id="rId33" display="https://podminky.urs.cz/item/CS_URS_2025_01/460881214"/>
    <hyperlink ref="F190" r:id="rId34" display="https://podminky.urs.cz/item/CS_URS_2025_01/460881612"/>
    <hyperlink ref="F194" r:id="rId35" display="https://podminky.urs.cz/item/CS_URS_2025_01/468031221"/>
    <hyperlink ref="F196" r:id="rId36" display="https://podminky.urs.cz/item/CS_URS_2025_01/460891221"/>
    <hyperlink ref="F200" r:id="rId37" display="https://podminky.urs.cz/item/CS_URS_2025_01/468031211"/>
    <hyperlink ref="F202" r:id="rId38" display="https://podminky.urs.cz/item/CS_URS_2025_01/460893111"/>
    <hyperlink ref="F206" r:id="rId39" display="https://podminky.urs.cz/item/CS_URS_2025_01/468041111"/>
    <hyperlink ref="F209" r:id="rId40" display="https://podminky.urs.cz/item/CS_URS_2025_01/468041122"/>
    <hyperlink ref="F212" r:id="rId41" display="https://podminky.urs.cz/item/CS_URS_2025_01/468041123"/>
    <hyperlink ref="F215" r:id="rId42" display="https://podminky.urs.cz/item/CS_URS_2025_01/919732211"/>
    <hyperlink ref="F217" r:id="rId43" display="https://podminky.urs.cz/item/CS_URS_2025_01/460131113"/>
    <hyperlink ref="F219" r:id="rId44" display="https://podminky.urs.cz/item/CS_URS_2025_01/174111101"/>
    <hyperlink ref="F221" r:id="rId45" display="https://podminky.urs.cz/item/CS_URS_2025_01/460341111"/>
    <hyperlink ref="F224" r:id="rId46" display="https://podminky.urs.cz/item/CS_URS_2025_01/460341112"/>
    <hyperlink ref="F227" r:id="rId47" display="https://podminky.urs.cz/item/CS_URS_2025_01/469972111"/>
    <hyperlink ref="F230" r:id="rId48" display="https://podminky.urs.cz/item/CS_URS_2025_01/469972121"/>
    <hyperlink ref="F233" r:id="rId49" display="https://podminky.urs.cz/item/CS_URS_2025_01/460242211"/>
    <hyperlink ref="F235" r:id="rId50" display="https://podminky.urs.cz/item/CS_URS_2025_01/977151114"/>
    <hyperlink ref="F238" r:id="rId51" display="https://podminky.urs.cz/item/CS_URS_2025_01/469973120"/>
    <hyperlink ref="F240" r:id="rId52" display="https://podminky.urs.cz/item/CS_URS_2025_01/469973125"/>
    <hyperlink ref="F242" r:id="rId53" display="https://podminky.urs.cz/item/CS_URS_2025_01/171201221"/>
    <hyperlink ref="F244" r:id="rId54" display="https://podminky.urs.cz/item/CS_URS_2025_01/171201231"/>
    <hyperlink ref="F246" r:id="rId55" display="https://podminky.urs.cz/item/CS_URS_2025_01/460281111"/>
    <hyperlink ref="F248" r:id="rId56" display="https://podminky.urs.cz/item/CS_URS_2025_01/460281114"/>
    <hyperlink ref="F250" r:id="rId57" display="https://podminky.urs.cz/item/CS_URS_2025_01/460281121"/>
    <hyperlink ref="F252" r:id="rId58" display="https://podminky.urs.cz/item/CS_URS_2025_01/460281124"/>
    <hyperlink ref="F254" r:id="rId59" display="https://podminky.urs.cz/item/CS_URS_2025_01/460061121"/>
    <hyperlink ref="F256" r:id="rId60" display="https://podminky.urs.cz/item/CS_URS_2025_01/460061122"/>
    <hyperlink ref="F258" r:id="rId61" display="https://podminky.urs.cz/item/CS_URS_2025_01/460061141"/>
    <hyperlink ref="F260" r:id="rId62" display="https://podminky.urs.cz/item/CS_URS_2025_01/460061142"/>
    <hyperlink ref="F262" r:id="rId63" display="https://podminky.urs.cz/item/CS_URS_2025_01/460061171"/>
    <hyperlink ref="F264" r:id="rId64" display="https://podminky.urs.cz/item/CS_URS_2025_01/043154000"/>
    <hyperlink ref="F289" r:id="rId65" display="https://podminky.urs.cz/item/CS_URS_2025_01/460010024"/>
    <hyperlink ref="F292" r:id="rId66" display="https://podminky.urs.cz/item/CS_URS_2025_01/460010025"/>
    <hyperlink ref="F295" r:id="rId67" display="https://podminky.urs.cz/item/CS_URS_2025_01/012154000"/>
    <hyperlink ref="F298" r:id="rId68" display="https://podminky.urs.cz/item/CS_URS_2025_01/012164000"/>
    <hyperlink ref="F304" r:id="rId69" display="https://podminky.urs.cz/item/CS_URS_2025_01/468011141"/>
    <hyperlink ref="F306" r:id="rId70" display="https://podminky.urs.cz/item/CS_URS_2025_01/468011131"/>
    <hyperlink ref="F308" r:id="rId71" display="https://podminky.urs.cz/item/CS_URS_2025_01/468021221"/>
    <hyperlink ref="F310" r:id="rId72" display="https://podminky.urs.cz/item/CS_URS_2025_01/460911122"/>
    <hyperlink ref="F312" r:id="rId73" display="https://podminky.urs.cz/item/CS_URS_2025_01/468011143"/>
    <hyperlink ref="F314" r:id="rId74" display="https://podminky.urs.cz/item/CS_URS_2025_01/460871131"/>
    <hyperlink ref="F316" r:id="rId75" display="https://podminky.urs.cz/item/CS_URS_2025_01/460881222"/>
    <hyperlink ref="F318" r:id="rId76" display="https://podminky.urs.cz/item/CS_URS_2025_01/460881111"/>
    <hyperlink ref="F320" r:id="rId77" display="https://podminky.urs.cz/item/CS_URS_2025_01/565175103"/>
    <hyperlink ref="F322" r:id="rId78" display="https://podminky.urs.cz/item/CS_URS_2025_01/460881214"/>
    <hyperlink ref="F324" r:id="rId79" display="https://podminky.urs.cz/item/CS_URS_2025_01/460881612"/>
    <hyperlink ref="F328" r:id="rId80" display="https://podminky.urs.cz/item/CS_URS_2025_01/468041111"/>
    <hyperlink ref="F330" r:id="rId81" display="https://podminky.urs.cz/item/CS_URS_2025_01/468041122"/>
    <hyperlink ref="F332" r:id="rId82" display="https://podminky.urs.cz/item/CS_URS_2025_01/468041123"/>
    <hyperlink ref="F334" r:id="rId83" display="https://podminky.urs.cz/item/CS_URS_2025_01/919732211"/>
    <hyperlink ref="F336" r:id="rId84" display="https://podminky.urs.cz/item/CS_URS_2025_01/469972111"/>
    <hyperlink ref="F338" r:id="rId85" display="https://podminky.urs.cz/item/CS_URS_2025_01/469972121"/>
    <hyperlink ref="F340" r:id="rId86" display="https://podminky.urs.cz/item/CS_URS_2025_01/469973120"/>
    <hyperlink ref="F342" r:id="rId87" display="https://podminky.urs.cz/item/CS_URS_2025_01/469973125"/>
    <hyperlink ref="F344" r:id="rId88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6 - Neštěmice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673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ROUND((SUM(BE90:BE356)),  2)</f>
        <v>0</v>
      </c>
      <c r="G33" s="37"/>
      <c r="H33" s="37"/>
      <c r="I33" s="147">
        <v>0.20999999999999999</v>
      </c>
      <c r="J33" s="146">
        <f>ROUND(((SUM(BE90:BE356))*I33),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ROUND((SUM(BF90:BF356)),  2)</f>
        <v>0</v>
      </c>
      <c r="G34" s="37"/>
      <c r="H34" s="37"/>
      <c r="I34" s="147">
        <v>0.12</v>
      </c>
      <c r="J34" s="146">
        <f>ROUND(((SUM(BF90:BF356))*I34),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ROUND((SUM(BG90:BG356)),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ROUND((SUM(BH90:BH356)),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ROUND((SUM(BI90:BI356)),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6 - Neštěmice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6 - úsek 17 - Lokalita 6 - Neštěmice, úsek 17 - body 1, 36, 11, 38, 47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97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98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99</v>
      </c>
      <c r="E62" s="167"/>
      <c r="F62" s="167"/>
      <c r="G62" s="167"/>
      <c r="H62" s="167"/>
      <c r="I62" s="167"/>
      <c r="J62" s="168">
        <f>J141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100</v>
      </c>
      <c r="E63" s="173"/>
      <c r="F63" s="173"/>
      <c r="G63" s="173"/>
      <c r="H63" s="173"/>
      <c r="I63" s="173"/>
      <c r="J63" s="174">
        <f>J142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J146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102</v>
      </c>
      <c r="E65" s="167"/>
      <c r="F65" s="167"/>
      <c r="G65" s="167"/>
      <c r="H65" s="167"/>
      <c r="I65" s="167"/>
      <c r="J65" s="168">
        <f>J272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103</v>
      </c>
      <c r="E66" s="173"/>
      <c r="F66" s="173"/>
      <c r="G66" s="173"/>
      <c r="H66" s="173"/>
      <c r="I66" s="173"/>
      <c r="J66" s="174">
        <f>J273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104</v>
      </c>
      <c r="E67" s="167"/>
      <c r="F67" s="167"/>
      <c r="G67" s="167"/>
      <c r="H67" s="167"/>
      <c r="I67" s="167"/>
      <c r="J67" s="168">
        <f>J297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105</v>
      </c>
      <c r="E68" s="173"/>
      <c r="F68" s="173"/>
      <c r="G68" s="173"/>
      <c r="H68" s="173"/>
      <c r="I68" s="173"/>
      <c r="J68" s="174">
        <f>J298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106</v>
      </c>
      <c r="E69" s="173"/>
      <c r="F69" s="173"/>
      <c r="G69" s="173"/>
      <c r="H69" s="173"/>
      <c r="I69" s="173"/>
      <c r="J69" s="174">
        <f>J312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107</v>
      </c>
      <c r="E70" s="173"/>
      <c r="F70" s="173"/>
      <c r="G70" s="173"/>
      <c r="H70" s="173"/>
      <c r="I70" s="173"/>
      <c r="J70" s="174">
        <f>J313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108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6 - Neštěmice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91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6 - úsek 17 - Lokalita 6 - Neštěmice, úsek 17 - body 1, 36, 11, 38, 47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109</v>
      </c>
      <c r="D89" s="179" t="s">
        <v>61</v>
      </c>
      <c r="E89" s="179" t="s">
        <v>57</v>
      </c>
      <c r="F89" s="179" t="s">
        <v>58</v>
      </c>
      <c r="G89" s="179" t="s">
        <v>110</v>
      </c>
      <c r="H89" s="179" t="s">
        <v>111</v>
      </c>
      <c r="I89" s="179" t="s">
        <v>112</v>
      </c>
      <c r="J89" s="179" t="s">
        <v>95</v>
      </c>
      <c r="K89" s="180" t="s">
        <v>113</v>
      </c>
      <c r="L89" s="181"/>
      <c r="M89" s="91" t="s">
        <v>19</v>
      </c>
      <c r="N89" s="92" t="s">
        <v>46</v>
      </c>
      <c r="O89" s="92" t="s">
        <v>114</v>
      </c>
      <c r="P89" s="92" t="s">
        <v>115</v>
      </c>
      <c r="Q89" s="92" t="s">
        <v>116</v>
      </c>
      <c r="R89" s="92" t="s">
        <v>117</v>
      </c>
      <c r="S89" s="92" t="s">
        <v>118</v>
      </c>
      <c r="T89" s="93" t="s">
        <v>119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120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P91+P141+P272+P297</f>
        <v>0</v>
      </c>
      <c r="Q90" s="95"/>
      <c r="R90" s="184">
        <f>R91+R141+R272+R297</f>
        <v>0</v>
      </c>
      <c r="S90" s="95"/>
      <c r="T90" s="185">
        <f>T91+T141+T272+T297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96</v>
      </c>
      <c r="BK90" s="186">
        <f>BK91+BK141+BK272+BK297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121</v>
      </c>
      <c r="F91" s="190" t="s">
        <v>122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123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124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SUM(P93:P140)</f>
        <v>0</v>
      </c>
      <c r="Q92" s="195"/>
      <c r="R92" s="196">
        <f>SUM(R93:R140)</f>
        <v>0</v>
      </c>
      <c r="S92" s="195"/>
      <c r="T92" s="197">
        <f>SUM(T93:T140)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123</v>
      </c>
      <c r="BK92" s="200">
        <f>SUM(BK93:BK140)</f>
        <v>0</v>
      </c>
    </row>
    <row r="93" s="2" customFormat="1" ht="24.15" customHeight="1">
      <c r="A93" s="37"/>
      <c r="B93" s="38"/>
      <c r="C93" s="203" t="s">
        <v>84</v>
      </c>
      <c r="D93" s="203" t="s">
        <v>125</v>
      </c>
      <c r="E93" s="204" t="s">
        <v>126</v>
      </c>
      <c r="F93" s="205" t="s">
        <v>127</v>
      </c>
      <c r="G93" s="206" t="s">
        <v>128</v>
      </c>
      <c r="H93" s="207">
        <v>1042</v>
      </c>
      <c r="I93" s="208"/>
      <c r="J93" s="209">
        <f>ROUND(I93*H93,2)</f>
        <v>0</v>
      </c>
      <c r="K93" s="205" t="s">
        <v>129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130</v>
      </c>
      <c r="AT93" s="214" t="s">
        <v>125</v>
      </c>
      <c r="AU93" s="214" t="s">
        <v>86</v>
      </c>
      <c r="AY93" s="16" t="s">
        <v>123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130</v>
      </c>
      <c r="BM93" s="214" t="s">
        <v>86</v>
      </c>
    </row>
    <row r="94" s="2" customFormat="1">
      <c r="A94" s="37"/>
      <c r="B94" s="38"/>
      <c r="C94" s="39"/>
      <c r="D94" s="216" t="s">
        <v>131</v>
      </c>
      <c r="E94" s="39"/>
      <c r="F94" s="217" t="s">
        <v>132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131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133</v>
      </c>
      <c r="E95" s="222" t="s">
        <v>134</v>
      </c>
      <c r="F95" s="223" t="s">
        <v>135</v>
      </c>
      <c r="G95" s="224" t="s">
        <v>136</v>
      </c>
      <c r="H95" s="225">
        <v>131.292</v>
      </c>
      <c r="I95" s="226"/>
      <c r="J95" s="227">
        <f>ROUND(I95*H95,2)</f>
        <v>0</v>
      </c>
      <c r="K95" s="223" t="s">
        <v>129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137</v>
      </c>
      <c r="AT95" s="214" t="s">
        <v>133</v>
      </c>
      <c r="AU95" s="214" t="s">
        <v>86</v>
      </c>
      <c r="AY95" s="16" t="s">
        <v>123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130</v>
      </c>
      <c r="BM95" s="214" t="s">
        <v>130</v>
      </c>
    </row>
    <row r="96" s="2" customFormat="1" ht="16.5" customHeight="1">
      <c r="A96" s="37"/>
      <c r="B96" s="38"/>
      <c r="C96" s="221" t="s">
        <v>138</v>
      </c>
      <c r="D96" s="221" t="s">
        <v>133</v>
      </c>
      <c r="E96" s="222" t="s">
        <v>139</v>
      </c>
      <c r="F96" s="223" t="s">
        <v>140</v>
      </c>
      <c r="G96" s="224" t="s">
        <v>128</v>
      </c>
      <c r="H96" s="225">
        <v>1042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137</v>
      </c>
      <c r="AT96" s="214" t="s">
        <v>133</v>
      </c>
      <c r="AU96" s="214" t="s">
        <v>86</v>
      </c>
      <c r="AY96" s="16" t="s">
        <v>123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130</v>
      </c>
      <c r="BM96" s="214" t="s">
        <v>141</v>
      </c>
    </row>
    <row r="97" s="2" customFormat="1">
      <c r="A97" s="37"/>
      <c r="B97" s="38"/>
      <c r="C97" s="39"/>
      <c r="D97" s="231" t="s">
        <v>142</v>
      </c>
      <c r="E97" s="39"/>
      <c r="F97" s="232" t="s">
        <v>143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142</v>
      </c>
      <c r="AU97" s="16" t="s">
        <v>86</v>
      </c>
    </row>
    <row r="98" s="2" customFormat="1" ht="21.75" customHeight="1">
      <c r="A98" s="37"/>
      <c r="B98" s="38"/>
      <c r="C98" s="203" t="s">
        <v>130</v>
      </c>
      <c r="D98" s="203" t="s">
        <v>125</v>
      </c>
      <c r="E98" s="204" t="s">
        <v>144</v>
      </c>
      <c r="F98" s="205" t="s">
        <v>145</v>
      </c>
      <c r="G98" s="206" t="s">
        <v>128</v>
      </c>
      <c r="H98" s="207">
        <v>1042</v>
      </c>
      <c r="I98" s="208"/>
      <c r="J98" s="209">
        <f>ROUND(I98*H98,2)</f>
        <v>0</v>
      </c>
      <c r="K98" s="205" t="s">
        <v>129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130</v>
      </c>
      <c r="AT98" s="214" t="s">
        <v>125</v>
      </c>
      <c r="AU98" s="214" t="s">
        <v>86</v>
      </c>
      <c r="AY98" s="16" t="s">
        <v>123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130</v>
      </c>
      <c r="BM98" s="214" t="s">
        <v>137</v>
      </c>
    </row>
    <row r="99" s="2" customFormat="1">
      <c r="A99" s="37"/>
      <c r="B99" s="38"/>
      <c r="C99" s="39"/>
      <c r="D99" s="216" t="s">
        <v>131</v>
      </c>
      <c r="E99" s="39"/>
      <c r="F99" s="217" t="s">
        <v>146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131</v>
      </c>
      <c r="AU99" s="16" t="s">
        <v>86</v>
      </c>
    </row>
    <row r="100" s="2" customFormat="1" ht="21.75" customHeight="1">
      <c r="A100" s="37"/>
      <c r="B100" s="38"/>
      <c r="C100" s="203" t="s">
        <v>147</v>
      </c>
      <c r="D100" s="203" t="s">
        <v>125</v>
      </c>
      <c r="E100" s="204" t="s">
        <v>148</v>
      </c>
      <c r="F100" s="205" t="s">
        <v>149</v>
      </c>
      <c r="G100" s="206" t="s">
        <v>128</v>
      </c>
      <c r="H100" s="207">
        <v>300</v>
      </c>
      <c r="I100" s="208"/>
      <c r="J100" s="209">
        <f>ROUND(I100*H100,2)</f>
        <v>0</v>
      </c>
      <c r="K100" s="205" t="s">
        <v>129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130</v>
      </c>
      <c r="AT100" s="214" t="s">
        <v>125</v>
      </c>
      <c r="AU100" s="214" t="s">
        <v>86</v>
      </c>
      <c r="AY100" s="16" t="s">
        <v>123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130</v>
      </c>
      <c r="BM100" s="214" t="s">
        <v>150</v>
      </c>
    </row>
    <row r="101" s="2" customFormat="1">
      <c r="A101" s="37"/>
      <c r="B101" s="38"/>
      <c r="C101" s="39"/>
      <c r="D101" s="216" t="s">
        <v>131</v>
      </c>
      <c r="E101" s="39"/>
      <c r="F101" s="217" t="s">
        <v>151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131</v>
      </c>
      <c r="AU101" s="16" t="s">
        <v>86</v>
      </c>
    </row>
    <row r="102" s="2" customFormat="1" ht="16.5" customHeight="1">
      <c r="A102" s="37"/>
      <c r="B102" s="38"/>
      <c r="C102" s="221" t="s">
        <v>141</v>
      </c>
      <c r="D102" s="221" t="s">
        <v>133</v>
      </c>
      <c r="E102" s="222" t="s">
        <v>152</v>
      </c>
      <c r="F102" s="223" t="s">
        <v>153</v>
      </c>
      <c r="G102" s="224" t="s">
        <v>128</v>
      </c>
      <c r="H102" s="225">
        <v>300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137</v>
      </c>
      <c r="AT102" s="214" t="s">
        <v>133</v>
      </c>
      <c r="AU102" s="214" t="s">
        <v>86</v>
      </c>
      <c r="AY102" s="16" t="s">
        <v>123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130</v>
      </c>
      <c r="BM102" s="214" t="s">
        <v>8</v>
      </c>
    </row>
    <row r="103" s="2" customFormat="1">
      <c r="A103" s="37"/>
      <c r="B103" s="38"/>
      <c r="C103" s="39"/>
      <c r="D103" s="231" t="s">
        <v>142</v>
      </c>
      <c r="E103" s="39"/>
      <c r="F103" s="232" t="s">
        <v>154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142</v>
      </c>
      <c r="AU103" s="16" t="s">
        <v>86</v>
      </c>
    </row>
    <row r="104" s="2" customFormat="1" ht="24.15" customHeight="1">
      <c r="A104" s="37"/>
      <c r="B104" s="38"/>
      <c r="C104" s="203" t="s">
        <v>155</v>
      </c>
      <c r="D104" s="203" t="s">
        <v>125</v>
      </c>
      <c r="E104" s="204" t="s">
        <v>156</v>
      </c>
      <c r="F104" s="205" t="s">
        <v>157</v>
      </c>
      <c r="G104" s="206" t="s">
        <v>128</v>
      </c>
      <c r="H104" s="207">
        <v>140</v>
      </c>
      <c r="I104" s="208"/>
      <c r="J104" s="209">
        <f>ROUND(I104*H104,2)</f>
        <v>0</v>
      </c>
      <c r="K104" s="205" t="s">
        <v>129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130</v>
      </c>
      <c r="AT104" s="214" t="s">
        <v>125</v>
      </c>
      <c r="AU104" s="214" t="s">
        <v>86</v>
      </c>
      <c r="AY104" s="16" t="s">
        <v>123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130</v>
      </c>
      <c r="BM104" s="214" t="s">
        <v>158</v>
      </c>
    </row>
    <row r="105" s="2" customFormat="1">
      <c r="A105" s="37"/>
      <c r="B105" s="38"/>
      <c r="C105" s="39"/>
      <c r="D105" s="216" t="s">
        <v>131</v>
      </c>
      <c r="E105" s="39"/>
      <c r="F105" s="217" t="s">
        <v>159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131</v>
      </c>
      <c r="AU105" s="16" t="s">
        <v>86</v>
      </c>
    </row>
    <row r="106" s="2" customFormat="1" ht="16.5" customHeight="1">
      <c r="A106" s="37"/>
      <c r="B106" s="38"/>
      <c r="C106" s="221" t="s">
        <v>137</v>
      </c>
      <c r="D106" s="221" t="s">
        <v>133</v>
      </c>
      <c r="E106" s="222" t="s">
        <v>160</v>
      </c>
      <c r="F106" s="223" t="s">
        <v>161</v>
      </c>
      <c r="G106" s="224" t="s">
        <v>128</v>
      </c>
      <c r="H106" s="225">
        <v>140</v>
      </c>
      <c r="I106" s="226"/>
      <c r="J106" s="227">
        <f>ROUND(I106*H106,2)</f>
        <v>0</v>
      </c>
      <c r="K106" s="223" t="s">
        <v>129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137</v>
      </c>
      <c r="AT106" s="214" t="s">
        <v>133</v>
      </c>
      <c r="AU106" s="214" t="s">
        <v>86</v>
      </c>
      <c r="AY106" s="16" t="s">
        <v>123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130</v>
      </c>
      <c r="BM106" s="214" t="s">
        <v>162</v>
      </c>
    </row>
    <row r="107" s="2" customFormat="1" ht="16.5" customHeight="1">
      <c r="A107" s="37"/>
      <c r="B107" s="38"/>
      <c r="C107" s="221" t="s">
        <v>163</v>
      </c>
      <c r="D107" s="221" t="s">
        <v>133</v>
      </c>
      <c r="E107" s="222" t="s">
        <v>164</v>
      </c>
      <c r="F107" s="223" t="s">
        <v>165</v>
      </c>
      <c r="G107" s="224" t="s">
        <v>166</v>
      </c>
      <c r="H107" s="225">
        <v>280</v>
      </c>
      <c r="I107" s="226"/>
      <c r="J107" s="227">
        <f>ROUND(I107*H107,2)</f>
        <v>0</v>
      </c>
      <c r="K107" s="223" t="s">
        <v>129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137</v>
      </c>
      <c r="AT107" s="214" t="s">
        <v>133</v>
      </c>
      <c r="AU107" s="214" t="s">
        <v>86</v>
      </c>
      <c r="AY107" s="16" t="s">
        <v>123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130</v>
      </c>
      <c r="BM107" s="214" t="s">
        <v>167</v>
      </c>
    </row>
    <row r="108" s="2" customFormat="1" ht="16.5" customHeight="1">
      <c r="A108" s="37"/>
      <c r="B108" s="38"/>
      <c r="C108" s="203" t="s">
        <v>150</v>
      </c>
      <c r="D108" s="203" t="s">
        <v>125</v>
      </c>
      <c r="E108" s="204" t="s">
        <v>168</v>
      </c>
      <c r="F108" s="205" t="s">
        <v>169</v>
      </c>
      <c r="G108" s="206" t="s">
        <v>170</v>
      </c>
      <c r="H108" s="207">
        <v>14.25</v>
      </c>
      <c r="I108" s="208"/>
      <c r="J108" s="209">
        <f>ROUND(I108*H108,2)</f>
        <v>0</v>
      </c>
      <c r="K108" s="205" t="s">
        <v>129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130</v>
      </c>
      <c r="AT108" s="214" t="s">
        <v>125</v>
      </c>
      <c r="AU108" s="214" t="s">
        <v>86</v>
      </c>
      <c r="AY108" s="16" t="s">
        <v>123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130</v>
      </c>
      <c r="BM108" s="214" t="s">
        <v>171</v>
      </c>
    </row>
    <row r="109" s="2" customFormat="1">
      <c r="A109" s="37"/>
      <c r="B109" s="38"/>
      <c r="C109" s="39"/>
      <c r="D109" s="216" t="s">
        <v>131</v>
      </c>
      <c r="E109" s="39"/>
      <c r="F109" s="217" t="s">
        <v>172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131</v>
      </c>
      <c r="AU109" s="16" t="s">
        <v>86</v>
      </c>
    </row>
    <row r="110" s="2" customFormat="1" ht="16.5" customHeight="1">
      <c r="A110" s="37"/>
      <c r="B110" s="38"/>
      <c r="C110" s="203" t="s">
        <v>173</v>
      </c>
      <c r="D110" s="203" t="s">
        <v>125</v>
      </c>
      <c r="E110" s="204" t="s">
        <v>174</v>
      </c>
      <c r="F110" s="205" t="s">
        <v>175</v>
      </c>
      <c r="G110" s="206" t="s">
        <v>128</v>
      </c>
      <c r="H110" s="207">
        <v>60</v>
      </c>
      <c r="I110" s="208"/>
      <c r="J110" s="209">
        <f>ROUND(I110*H110,2)</f>
        <v>0</v>
      </c>
      <c r="K110" s="205" t="s">
        <v>129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130</v>
      </c>
      <c r="AT110" s="214" t="s">
        <v>125</v>
      </c>
      <c r="AU110" s="214" t="s">
        <v>86</v>
      </c>
      <c r="AY110" s="16" t="s">
        <v>123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130</v>
      </c>
      <c r="BM110" s="214" t="s">
        <v>176</v>
      </c>
    </row>
    <row r="111" s="2" customFormat="1">
      <c r="A111" s="37"/>
      <c r="B111" s="38"/>
      <c r="C111" s="39"/>
      <c r="D111" s="216" t="s">
        <v>131</v>
      </c>
      <c r="E111" s="39"/>
      <c r="F111" s="217" t="s">
        <v>177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131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133</v>
      </c>
      <c r="E112" s="222" t="s">
        <v>178</v>
      </c>
      <c r="F112" s="223" t="s">
        <v>179</v>
      </c>
      <c r="G112" s="224" t="s">
        <v>128</v>
      </c>
      <c r="H112" s="225">
        <v>60</v>
      </c>
      <c r="I112" s="226"/>
      <c r="J112" s="227">
        <f>ROUND(I112*H112,2)</f>
        <v>0</v>
      </c>
      <c r="K112" s="223" t="s">
        <v>129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137</v>
      </c>
      <c r="AT112" s="214" t="s">
        <v>133</v>
      </c>
      <c r="AU112" s="214" t="s">
        <v>86</v>
      </c>
      <c r="AY112" s="16" t="s">
        <v>123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130</v>
      </c>
      <c r="BM112" s="214" t="s">
        <v>180</v>
      </c>
    </row>
    <row r="113" s="2" customFormat="1" ht="16.5" customHeight="1">
      <c r="A113" s="37"/>
      <c r="B113" s="38"/>
      <c r="C113" s="221" t="s">
        <v>181</v>
      </c>
      <c r="D113" s="221" t="s">
        <v>133</v>
      </c>
      <c r="E113" s="222" t="s">
        <v>182</v>
      </c>
      <c r="F113" s="223" t="s">
        <v>183</v>
      </c>
      <c r="G113" s="224" t="s">
        <v>166</v>
      </c>
      <c r="H113" s="225">
        <v>10</v>
      </c>
      <c r="I113" s="226"/>
      <c r="J113" s="227">
        <f>ROUND(I113*H113,2)</f>
        <v>0</v>
      </c>
      <c r="K113" s="223" t="s">
        <v>129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137</v>
      </c>
      <c r="AT113" s="214" t="s">
        <v>133</v>
      </c>
      <c r="AU113" s="214" t="s">
        <v>86</v>
      </c>
      <c r="AY113" s="16" t="s">
        <v>123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130</v>
      </c>
      <c r="BM113" s="214" t="s">
        <v>184</v>
      </c>
    </row>
    <row r="114" s="2" customFormat="1" ht="16.5" customHeight="1">
      <c r="A114" s="37"/>
      <c r="B114" s="38"/>
      <c r="C114" s="221" t="s">
        <v>185</v>
      </c>
      <c r="D114" s="221" t="s">
        <v>133</v>
      </c>
      <c r="E114" s="222" t="s">
        <v>186</v>
      </c>
      <c r="F114" s="223" t="s">
        <v>187</v>
      </c>
      <c r="G114" s="224" t="s">
        <v>188</v>
      </c>
      <c r="H114" s="225">
        <v>7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137</v>
      </c>
      <c r="AT114" s="214" t="s">
        <v>133</v>
      </c>
      <c r="AU114" s="214" t="s">
        <v>86</v>
      </c>
      <c r="AY114" s="16" t="s">
        <v>123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130</v>
      </c>
      <c r="BM114" s="214" t="s">
        <v>189</v>
      </c>
    </row>
    <row r="115" s="2" customFormat="1">
      <c r="A115" s="37"/>
      <c r="B115" s="38"/>
      <c r="C115" s="39"/>
      <c r="D115" s="231" t="s">
        <v>142</v>
      </c>
      <c r="E115" s="39"/>
      <c r="F115" s="232" t="s">
        <v>190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142</v>
      </c>
      <c r="AU115" s="16" t="s">
        <v>86</v>
      </c>
    </row>
    <row r="116" s="2" customFormat="1" ht="16.5" customHeight="1">
      <c r="A116" s="37"/>
      <c r="B116" s="38"/>
      <c r="C116" s="203" t="s">
        <v>162</v>
      </c>
      <c r="D116" s="203" t="s">
        <v>125</v>
      </c>
      <c r="E116" s="204" t="s">
        <v>674</v>
      </c>
      <c r="F116" s="205" t="s">
        <v>675</v>
      </c>
      <c r="G116" s="206" t="s">
        <v>128</v>
      </c>
      <c r="H116" s="207">
        <v>10</v>
      </c>
      <c r="I116" s="208"/>
      <c r="J116" s="209">
        <f>ROUND(I116*H116,2)</f>
        <v>0</v>
      </c>
      <c r="K116" s="205" t="s">
        <v>19</v>
      </c>
      <c r="L116" s="43"/>
      <c r="M116" s="210" t="s">
        <v>19</v>
      </c>
      <c r="N116" s="211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130</v>
      </c>
      <c r="AT116" s="214" t="s">
        <v>125</v>
      </c>
      <c r="AU116" s="214" t="s">
        <v>86</v>
      </c>
      <c r="AY116" s="16" t="s">
        <v>123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130</v>
      </c>
      <c r="BM116" s="214" t="s">
        <v>239</v>
      </c>
    </row>
    <row r="117" s="2" customFormat="1" ht="16.5" customHeight="1">
      <c r="A117" s="37"/>
      <c r="B117" s="38"/>
      <c r="C117" s="203" t="s">
        <v>676</v>
      </c>
      <c r="D117" s="203" t="s">
        <v>125</v>
      </c>
      <c r="E117" s="204" t="s">
        <v>677</v>
      </c>
      <c r="F117" s="205" t="s">
        <v>678</v>
      </c>
      <c r="G117" s="206" t="s">
        <v>128</v>
      </c>
      <c r="H117" s="207">
        <v>10</v>
      </c>
      <c r="I117" s="208"/>
      <c r="J117" s="209">
        <f>ROUND(I117*H117,2)</f>
        <v>0</v>
      </c>
      <c r="K117" s="205" t="s">
        <v>129</v>
      </c>
      <c r="L117" s="43"/>
      <c r="M117" s="210" t="s">
        <v>19</v>
      </c>
      <c r="N117" s="211" t="s">
        <v>47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130</v>
      </c>
      <c r="AT117" s="214" t="s">
        <v>125</v>
      </c>
      <c r="AU117" s="214" t="s">
        <v>86</v>
      </c>
      <c r="AY117" s="16" t="s">
        <v>123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84</v>
      </c>
      <c r="BK117" s="215">
        <f>ROUND(I117*H117,2)</f>
        <v>0</v>
      </c>
      <c r="BL117" s="16" t="s">
        <v>130</v>
      </c>
      <c r="BM117" s="214" t="s">
        <v>252</v>
      </c>
    </row>
    <row r="118" s="2" customFormat="1">
      <c r="A118" s="37"/>
      <c r="B118" s="38"/>
      <c r="C118" s="39"/>
      <c r="D118" s="216" t="s">
        <v>131</v>
      </c>
      <c r="E118" s="39"/>
      <c r="F118" s="217" t="s">
        <v>679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131</v>
      </c>
      <c r="AU118" s="16" t="s">
        <v>86</v>
      </c>
    </row>
    <row r="119" s="2" customFormat="1" ht="16.5" customHeight="1">
      <c r="A119" s="37"/>
      <c r="B119" s="38"/>
      <c r="C119" s="221" t="s">
        <v>167</v>
      </c>
      <c r="D119" s="221" t="s">
        <v>133</v>
      </c>
      <c r="E119" s="222" t="s">
        <v>680</v>
      </c>
      <c r="F119" s="223" t="s">
        <v>681</v>
      </c>
      <c r="G119" s="224" t="s">
        <v>128</v>
      </c>
      <c r="H119" s="225">
        <v>10</v>
      </c>
      <c r="I119" s="226"/>
      <c r="J119" s="227">
        <f>ROUND(I119*H119,2)</f>
        <v>0</v>
      </c>
      <c r="K119" s="223" t="s">
        <v>129</v>
      </c>
      <c r="L119" s="228"/>
      <c r="M119" s="229" t="s">
        <v>19</v>
      </c>
      <c r="N119" s="230" t="s">
        <v>47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137</v>
      </c>
      <c r="AT119" s="214" t="s">
        <v>133</v>
      </c>
      <c r="AU119" s="214" t="s">
        <v>86</v>
      </c>
      <c r="AY119" s="16" t="s">
        <v>123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84</v>
      </c>
      <c r="BK119" s="215">
        <f>ROUND(I119*H119,2)</f>
        <v>0</v>
      </c>
      <c r="BL119" s="16" t="s">
        <v>130</v>
      </c>
      <c r="BM119" s="214" t="s">
        <v>264</v>
      </c>
    </row>
    <row r="120" s="2" customFormat="1" ht="24.15" customHeight="1">
      <c r="A120" s="37"/>
      <c r="B120" s="38"/>
      <c r="C120" s="203" t="s">
        <v>191</v>
      </c>
      <c r="D120" s="203" t="s">
        <v>125</v>
      </c>
      <c r="E120" s="204" t="s">
        <v>192</v>
      </c>
      <c r="F120" s="205" t="s">
        <v>193</v>
      </c>
      <c r="G120" s="206" t="s">
        <v>194</v>
      </c>
      <c r="H120" s="207">
        <v>213.5</v>
      </c>
      <c r="I120" s="208"/>
      <c r="J120" s="209">
        <f>ROUND(I120*H120,2)</f>
        <v>0</v>
      </c>
      <c r="K120" s="205" t="s">
        <v>129</v>
      </c>
      <c r="L120" s="43"/>
      <c r="M120" s="210" t="s">
        <v>19</v>
      </c>
      <c r="N120" s="211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130</v>
      </c>
      <c r="AT120" s="214" t="s">
        <v>125</v>
      </c>
      <c r="AU120" s="214" t="s">
        <v>86</v>
      </c>
      <c r="AY120" s="16" t="s">
        <v>123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130</v>
      </c>
      <c r="BM120" s="214" t="s">
        <v>195</v>
      </c>
    </row>
    <row r="121" s="2" customFormat="1">
      <c r="A121" s="37"/>
      <c r="B121" s="38"/>
      <c r="C121" s="39"/>
      <c r="D121" s="216" t="s">
        <v>131</v>
      </c>
      <c r="E121" s="39"/>
      <c r="F121" s="217" t="s">
        <v>196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131</v>
      </c>
      <c r="AU121" s="16" t="s">
        <v>86</v>
      </c>
    </row>
    <row r="122" s="2" customFormat="1" ht="24.15" customHeight="1">
      <c r="A122" s="37"/>
      <c r="B122" s="38"/>
      <c r="C122" s="203" t="s">
        <v>171</v>
      </c>
      <c r="D122" s="203" t="s">
        <v>125</v>
      </c>
      <c r="E122" s="204" t="s">
        <v>197</v>
      </c>
      <c r="F122" s="205" t="s">
        <v>198</v>
      </c>
      <c r="G122" s="206" t="s">
        <v>194</v>
      </c>
      <c r="H122" s="207">
        <v>1220</v>
      </c>
      <c r="I122" s="208"/>
      <c r="J122" s="209">
        <f>ROUND(I122*H122,2)</f>
        <v>0</v>
      </c>
      <c r="K122" s="205" t="s">
        <v>129</v>
      </c>
      <c r="L122" s="43"/>
      <c r="M122" s="210" t="s">
        <v>19</v>
      </c>
      <c r="N122" s="211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130</v>
      </c>
      <c r="AT122" s="214" t="s">
        <v>125</v>
      </c>
      <c r="AU122" s="214" t="s">
        <v>86</v>
      </c>
      <c r="AY122" s="16" t="s">
        <v>123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130</v>
      </c>
      <c r="BM122" s="214" t="s">
        <v>199</v>
      </c>
    </row>
    <row r="123" s="2" customFormat="1">
      <c r="A123" s="37"/>
      <c r="B123" s="38"/>
      <c r="C123" s="39"/>
      <c r="D123" s="216" t="s">
        <v>131</v>
      </c>
      <c r="E123" s="39"/>
      <c r="F123" s="217" t="s">
        <v>200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131</v>
      </c>
      <c r="AU123" s="16" t="s">
        <v>86</v>
      </c>
    </row>
    <row r="124" s="2" customFormat="1" ht="16.5" customHeight="1">
      <c r="A124" s="37"/>
      <c r="B124" s="38"/>
      <c r="C124" s="221" t="s">
        <v>7</v>
      </c>
      <c r="D124" s="221" t="s">
        <v>133</v>
      </c>
      <c r="E124" s="222" t="s">
        <v>201</v>
      </c>
      <c r="F124" s="223" t="s">
        <v>202</v>
      </c>
      <c r="G124" s="224" t="s">
        <v>203</v>
      </c>
      <c r="H124" s="225">
        <v>30.5</v>
      </c>
      <c r="I124" s="226"/>
      <c r="J124" s="227">
        <f>ROUND(I124*H124,2)</f>
        <v>0</v>
      </c>
      <c r="K124" s="223" t="s">
        <v>129</v>
      </c>
      <c r="L124" s="228"/>
      <c r="M124" s="229" t="s">
        <v>19</v>
      </c>
      <c r="N124" s="230" t="s">
        <v>47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137</v>
      </c>
      <c r="AT124" s="214" t="s">
        <v>133</v>
      </c>
      <c r="AU124" s="214" t="s">
        <v>86</v>
      </c>
      <c r="AY124" s="16" t="s">
        <v>123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84</v>
      </c>
      <c r="BK124" s="215">
        <f>ROUND(I124*H124,2)</f>
        <v>0</v>
      </c>
      <c r="BL124" s="16" t="s">
        <v>130</v>
      </c>
      <c r="BM124" s="214" t="s">
        <v>204</v>
      </c>
    </row>
    <row r="125" s="2" customFormat="1" ht="16.5" customHeight="1">
      <c r="A125" s="37"/>
      <c r="B125" s="38"/>
      <c r="C125" s="203" t="s">
        <v>176</v>
      </c>
      <c r="D125" s="203" t="s">
        <v>125</v>
      </c>
      <c r="E125" s="204" t="s">
        <v>205</v>
      </c>
      <c r="F125" s="205" t="s">
        <v>206</v>
      </c>
      <c r="G125" s="206" t="s">
        <v>170</v>
      </c>
      <c r="H125" s="207">
        <v>21.399999999999999</v>
      </c>
      <c r="I125" s="208"/>
      <c r="J125" s="209">
        <f>ROUND(I125*H125,2)</f>
        <v>0</v>
      </c>
      <c r="K125" s="205" t="s">
        <v>19</v>
      </c>
      <c r="L125" s="43"/>
      <c r="M125" s="210" t="s">
        <v>19</v>
      </c>
      <c r="N125" s="211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130</v>
      </c>
      <c r="AT125" s="214" t="s">
        <v>125</v>
      </c>
      <c r="AU125" s="214" t="s">
        <v>86</v>
      </c>
      <c r="AY125" s="16" t="s">
        <v>123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130</v>
      </c>
      <c r="BM125" s="214" t="s">
        <v>207</v>
      </c>
    </row>
    <row r="126" s="2" customFormat="1" ht="16.5" customHeight="1">
      <c r="A126" s="37"/>
      <c r="B126" s="38"/>
      <c r="C126" s="221" t="s">
        <v>208</v>
      </c>
      <c r="D126" s="221" t="s">
        <v>133</v>
      </c>
      <c r="E126" s="222" t="s">
        <v>209</v>
      </c>
      <c r="F126" s="223" t="s">
        <v>210</v>
      </c>
      <c r="G126" s="224" t="s">
        <v>170</v>
      </c>
      <c r="H126" s="225">
        <v>21.399999999999999</v>
      </c>
      <c r="I126" s="226"/>
      <c r="J126" s="227">
        <f>ROUND(I126*H126,2)</f>
        <v>0</v>
      </c>
      <c r="K126" s="223" t="s">
        <v>129</v>
      </c>
      <c r="L126" s="228"/>
      <c r="M126" s="229" t="s">
        <v>19</v>
      </c>
      <c r="N126" s="230" t="s">
        <v>47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137</v>
      </c>
      <c r="AT126" s="214" t="s">
        <v>133</v>
      </c>
      <c r="AU126" s="214" t="s">
        <v>86</v>
      </c>
      <c r="AY126" s="16" t="s">
        <v>123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130</v>
      </c>
      <c r="BM126" s="214" t="s">
        <v>211</v>
      </c>
    </row>
    <row r="127" s="2" customFormat="1" ht="16.5" customHeight="1">
      <c r="A127" s="37"/>
      <c r="B127" s="38"/>
      <c r="C127" s="203" t="s">
        <v>180</v>
      </c>
      <c r="D127" s="203" t="s">
        <v>125</v>
      </c>
      <c r="E127" s="204" t="s">
        <v>212</v>
      </c>
      <c r="F127" s="205" t="s">
        <v>213</v>
      </c>
      <c r="G127" s="206" t="s">
        <v>170</v>
      </c>
      <c r="H127" s="207">
        <v>1.6000000000000001</v>
      </c>
      <c r="I127" s="208"/>
      <c r="J127" s="209">
        <f>ROUND(I127*H127,2)</f>
        <v>0</v>
      </c>
      <c r="K127" s="205" t="s">
        <v>129</v>
      </c>
      <c r="L127" s="43"/>
      <c r="M127" s="210" t="s">
        <v>19</v>
      </c>
      <c r="N127" s="211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130</v>
      </c>
      <c r="AT127" s="214" t="s">
        <v>125</v>
      </c>
      <c r="AU127" s="214" t="s">
        <v>86</v>
      </c>
      <c r="AY127" s="16" t="s">
        <v>123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130</v>
      </c>
      <c r="BM127" s="214" t="s">
        <v>214</v>
      </c>
    </row>
    <row r="128" s="2" customFormat="1">
      <c r="A128" s="37"/>
      <c r="B128" s="38"/>
      <c r="C128" s="39"/>
      <c r="D128" s="216" t="s">
        <v>131</v>
      </c>
      <c r="E128" s="39"/>
      <c r="F128" s="217" t="s">
        <v>215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131</v>
      </c>
      <c r="AU128" s="16" t="s">
        <v>86</v>
      </c>
    </row>
    <row r="129" s="2" customFormat="1" ht="33" customHeight="1">
      <c r="A129" s="37"/>
      <c r="B129" s="38"/>
      <c r="C129" s="203" t="s">
        <v>216</v>
      </c>
      <c r="D129" s="203" t="s">
        <v>125</v>
      </c>
      <c r="E129" s="204" t="s">
        <v>217</v>
      </c>
      <c r="F129" s="205" t="s">
        <v>218</v>
      </c>
      <c r="G129" s="206" t="s">
        <v>128</v>
      </c>
      <c r="H129" s="207">
        <v>10</v>
      </c>
      <c r="I129" s="208"/>
      <c r="J129" s="209">
        <f>ROUND(I129*H129,2)</f>
        <v>0</v>
      </c>
      <c r="K129" s="205" t="s">
        <v>129</v>
      </c>
      <c r="L129" s="43"/>
      <c r="M129" s="210" t="s">
        <v>19</v>
      </c>
      <c r="N129" s="211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130</v>
      </c>
      <c r="AT129" s="214" t="s">
        <v>125</v>
      </c>
      <c r="AU129" s="214" t="s">
        <v>86</v>
      </c>
      <c r="AY129" s="16" t="s">
        <v>123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130</v>
      </c>
      <c r="BM129" s="214" t="s">
        <v>219</v>
      </c>
    </row>
    <row r="130" s="2" customFormat="1">
      <c r="A130" s="37"/>
      <c r="B130" s="38"/>
      <c r="C130" s="39"/>
      <c r="D130" s="216" t="s">
        <v>131</v>
      </c>
      <c r="E130" s="39"/>
      <c r="F130" s="217" t="s">
        <v>220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86</v>
      </c>
    </row>
    <row r="131" s="2" customFormat="1" ht="16.5" customHeight="1">
      <c r="A131" s="37"/>
      <c r="B131" s="38"/>
      <c r="C131" s="221" t="s">
        <v>184</v>
      </c>
      <c r="D131" s="221" t="s">
        <v>133</v>
      </c>
      <c r="E131" s="222" t="s">
        <v>221</v>
      </c>
      <c r="F131" s="223" t="s">
        <v>222</v>
      </c>
      <c r="G131" s="224" t="s">
        <v>188</v>
      </c>
      <c r="H131" s="225">
        <v>1</v>
      </c>
      <c r="I131" s="226"/>
      <c r="J131" s="227">
        <f>ROUND(I131*H131,2)</f>
        <v>0</v>
      </c>
      <c r="K131" s="223" t="s">
        <v>19</v>
      </c>
      <c r="L131" s="228"/>
      <c r="M131" s="229" t="s">
        <v>19</v>
      </c>
      <c r="N131" s="230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137</v>
      </c>
      <c r="AT131" s="214" t="s">
        <v>133</v>
      </c>
      <c r="AU131" s="214" t="s">
        <v>86</v>
      </c>
      <c r="AY131" s="16" t="s">
        <v>123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130</v>
      </c>
      <c r="BM131" s="214" t="s">
        <v>223</v>
      </c>
    </row>
    <row r="132" s="2" customFormat="1">
      <c r="A132" s="37"/>
      <c r="B132" s="38"/>
      <c r="C132" s="39"/>
      <c r="D132" s="231" t="s">
        <v>142</v>
      </c>
      <c r="E132" s="39"/>
      <c r="F132" s="232" t="s">
        <v>224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142</v>
      </c>
      <c r="AU132" s="16" t="s">
        <v>86</v>
      </c>
    </row>
    <row r="133" s="2" customFormat="1" ht="24.15" customHeight="1">
      <c r="A133" s="37"/>
      <c r="B133" s="38"/>
      <c r="C133" s="203" t="s">
        <v>225</v>
      </c>
      <c r="D133" s="203" t="s">
        <v>125</v>
      </c>
      <c r="E133" s="204" t="s">
        <v>226</v>
      </c>
      <c r="F133" s="205" t="s">
        <v>227</v>
      </c>
      <c r="G133" s="206" t="s">
        <v>166</v>
      </c>
      <c r="H133" s="207">
        <v>5</v>
      </c>
      <c r="I133" s="208"/>
      <c r="J133" s="209">
        <f>ROUND(I133*H133,2)</f>
        <v>0</v>
      </c>
      <c r="K133" s="205" t="s">
        <v>129</v>
      </c>
      <c r="L133" s="43"/>
      <c r="M133" s="210" t="s">
        <v>19</v>
      </c>
      <c r="N133" s="211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130</v>
      </c>
      <c r="AT133" s="214" t="s">
        <v>125</v>
      </c>
      <c r="AU133" s="214" t="s">
        <v>86</v>
      </c>
      <c r="AY133" s="16" t="s">
        <v>123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130</v>
      </c>
      <c r="BM133" s="214" t="s">
        <v>228</v>
      </c>
    </row>
    <row r="134" s="2" customFormat="1">
      <c r="A134" s="37"/>
      <c r="B134" s="38"/>
      <c r="C134" s="39"/>
      <c r="D134" s="216" t="s">
        <v>131</v>
      </c>
      <c r="E134" s="39"/>
      <c r="F134" s="217" t="s">
        <v>229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131</v>
      </c>
      <c r="AU134" s="16" t="s">
        <v>86</v>
      </c>
    </row>
    <row r="135" s="2" customFormat="1" ht="16.5" customHeight="1">
      <c r="A135" s="37"/>
      <c r="B135" s="38"/>
      <c r="C135" s="221" t="s">
        <v>682</v>
      </c>
      <c r="D135" s="221" t="s">
        <v>133</v>
      </c>
      <c r="E135" s="222" t="s">
        <v>683</v>
      </c>
      <c r="F135" s="223" t="s">
        <v>684</v>
      </c>
      <c r="G135" s="224" t="s">
        <v>188</v>
      </c>
      <c r="H135" s="225">
        <v>4</v>
      </c>
      <c r="I135" s="226"/>
      <c r="J135" s="227">
        <f>ROUND(I135*H135,2)</f>
        <v>0</v>
      </c>
      <c r="K135" s="223" t="s">
        <v>19</v>
      </c>
      <c r="L135" s="228"/>
      <c r="M135" s="229" t="s">
        <v>19</v>
      </c>
      <c r="N135" s="230" t="s">
        <v>47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137</v>
      </c>
      <c r="AT135" s="214" t="s">
        <v>133</v>
      </c>
      <c r="AU135" s="214" t="s">
        <v>86</v>
      </c>
      <c r="AY135" s="16" t="s">
        <v>123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130</v>
      </c>
      <c r="BM135" s="214" t="s">
        <v>352</v>
      </c>
    </row>
    <row r="136" s="2" customFormat="1">
      <c r="A136" s="37"/>
      <c r="B136" s="38"/>
      <c r="C136" s="39"/>
      <c r="D136" s="231" t="s">
        <v>142</v>
      </c>
      <c r="E136" s="39"/>
      <c r="F136" s="232" t="s">
        <v>685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142</v>
      </c>
      <c r="AU136" s="16" t="s">
        <v>86</v>
      </c>
    </row>
    <row r="137" s="2" customFormat="1" ht="24.15" customHeight="1">
      <c r="A137" s="37"/>
      <c r="B137" s="38"/>
      <c r="C137" s="203" t="s">
        <v>230</v>
      </c>
      <c r="D137" s="203" t="s">
        <v>125</v>
      </c>
      <c r="E137" s="204" t="s">
        <v>231</v>
      </c>
      <c r="F137" s="205" t="s">
        <v>232</v>
      </c>
      <c r="G137" s="206" t="s">
        <v>166</v>
      </c>
      <c r="H137" s="207">
        <v>5</v>
      </c>
      <c r="I137" s="208"/>
      <c r="J137" s="209">
        <f>ROUND(I137*H137,2)</f>
        <v>0</v>
      </c>
      <c r="K137" s="205" t="s">
        <v>129</v>
      </c>
      <c r="L137" s="43"/>
      <c r="M137" s="210" t="s">
        <v>19</v>
      </c>
      <c r="N137" s="211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130</v>
      </c>
      <c r="AT137" s="214" t="s">
        <v>125</v>
      </c>
      <c r="AU137" s="214" t="s">
        <v>86</v>
      </c>
      <c r="AY137" s="16" t="s">
        <v>123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130</v>
      </c>
      <c r="BM137" s="214" t="s">
        <v>233</v>
      </c>
    </row>
    <row r="138" s="2" customFormat="1">
      <c r="A138" s="37"/>
      <c r="B138" s="38"/>
      <c r="C138" s="39"/>
      <c r="D138" s="216" t="s">
        <v>131</v>
      </c>
      <c r="E138" s="39"/>
      <c r="F138" s="217" t="s">
        <v>234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131</v>
      </c>
      <c r="AU138" s="16" t="s">
        <v>86</v>
      </c>
    </row>
    <row r="139" s="2" customFormat="1" ht="16.5" customHeight="1">
      <c r="A139" s="37"/>
      <c r="B139" s="38"/>
      <c r="C139" s="221" t="s">
        <v>189</v>
      </c>
      <c r="D139" s="221" t="s">
        <v>133</v>
      </c>
      <c r="E139" s="222" t="s">
        <v>686</v>
      </c>
      <c r="F139" s="223" t="s">
        <v>687</v>
      </c>
      <c r="G139" s="224" t="s">
        <v>188</v>
      </c>
      <c r="H139" s="225">
        <v>5</v>
      </c>
      <c r="I139" s="226"/>
      <c r="J139" s="227">
        <f>ROUND(I139*H139,2)</f>
        <v>0</v>
      </c>
      <c r="K139" s="223" t="s">
        <v>19</v>
      </c>
      <c r="L139" s="228"/>
      <c r="M139" s="229" t="s">
        <v>19</v>
      </c>
      <c r="N139" s="230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137</v>
      </c>
      <c r="AT139" s="214" t="s">
        <v>133</v>
      </c>
      <c r="AU139" s="214" t="s">
        <v>86</v>
      </c>
      <c r="AY139" s="16" t="s">
        <v>123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130</v>
      </c>
      <c r="BM139" s="214" t="s">
        <v>371</v>
      </c>
    </row>
    <row r="140" s="2" customFormat="1">
      <c r="A140" s="37"/>
      <c r="B140" s="38"/>
      <c r="C140" s="39"/>
      <c r="D140" s="231" t="s">
        <v>142</v>
      </c>
      <c r="E140" s="39"/>
      <c r="F140" s="232" t="s">
        <v>243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142</v>
      </c>
      <c r="AU140" s="16" t="s">
        <v>86</v>
      </c>
    </row>
    <row r="141" s="12" customFormat="1" ht="25.92" customHeight="1">
      <c r="A141" s="12"/>
      <c r="B141" s="187"/>
      <c r="C141" s="188"/>
      <c r="D141" s="189" t="s">
        <v>75</v>
      </c>
      <c r="E141" s="190" t="s">
        <v>133</v>
      </c>
      <c r="F141" s="190" t="s">
        <v>244</v>
      </c>
      <c r="G141" s="188"/>
      <c r="H141" s="188"/>
      <c r="I141" s="191"/>
      <c r="J141" s="192">
        <f>BK141</f>
        <v>0</v>
      </c>
      <c r="K141" s="188"/>
      <c r="L141" s="193"/>
      <c r="M141" s="194"/>
      <c r="N141" s="195"/>
      <c r="O141" s="195"/>
      <c r="P141" s="196">
        <f>P142+P146</f>
        <v>0</v>
      </c>
      <c r="Q141" s="195"/>
      <c r="R141" s="196">
        <f>R142+R146</f>
        <v>0</v>
      </c>
      <c r="S141" s="195"/>
      <c r="T141" s="197">
        <f>T142+T146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8" t="s">
        <v>138</v>
      </c>
      <c r="AT141" s="199" t="s">
        <v>75</v>
      </c>
      <c r="AU141" s="199" t="s">
        <v>76</v>
      </c>
      <c r="AY141" s="198" t="s">
        <v>123</v>
      </c>
      <c r="BK141" s="200">
        <f>BK142+BK146</f>
        <v>0</v>
      </c>
    </row>
    <row r="142" s="12" customFormat="1" ht="22.8" customHeight="1">
      <c r="A142" s="12"/>
      <c r="B142" s="187"/>
      <c r="C142" s="188"/>
      <c r="D142" s="189" t="s">
        <v>75</v>
      </c>
      <c r="E142" s="201" t="s">
        <v>245</v>
      </c>
      <c r="F142" s="201" t="s">
        <v>246</v>
      </c>
      <c r="G142" s="188"/>
      <c r="H142" s="188"/>
      <c r="I142" s="191"/>
      <c r="J142" s="202">
        <f>BK142</f>
        <v>0</v>
      </c>
      <c r="K142" s="188"/>
      <c r="L142" s="193"/>
      <c r="M142" s="194"/>
      <c r="N142" s="195"/>
      <c r="O142" s="195"/>
      <c r="P142" s="196">
        <f>SUM(P143:P145)</f>
        <v>0</v>
      </c>
      <c r="Q142" s="195"/>
      <c r="R142" s="196">
        <f>SUM(R143:R145)</f>
        <v>0</v>
      </c>
      <c r="S142" s="195"/>
      <c r="T142" s="197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8" t="s">
        <v>138</v>
      </c>
      <c r="AT142" s="199" t="s">
        <v>75</v>
      </c>
      <c r="AU142" s="199" t="s">
        <v>84</v>
      </c>
      <c r="AY142" s="198" t="s">
        <v>123</v>
      </c>
      <c r="BK142" s="200">
        <f>SUM(BK143:BK145)</f>
        <v>0</v>
      </c>
    </row>
    <row r="143" s="2" customFormat="1" ht="16.5" customHeight="1">
      <c r="A143" s="37"/>
      <c r="B143" s="38"/>
      <c r="C143" s="203" t="s">
        <v>247</v>
      </c>
      <c r="D143" s="203" t="s">
        <v>125</v>
      </c>
      <c r="E143" s="204" t="s">
        <v>248</v>
      </c>
      <c r="F143" s="205" t="s">
        <v>249</v>
      </c>
      <c r="G143" s="206" t="s">
        <v>166</v>
      </c>
      <c r="H143" s="207">
        <v>21</v>
      </c>
      <c r="I143" s="208"/>
      <c r="J143" s="209">
        <f>ROUND(I143*H143,2)</f>
        <v>0</v>
      </c>
      <c r="K143" s="205" t="s">
        <v>129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242</v>
      </c>
      <c r="AT143" s="214" t="s">
        <v>125</v>
      </c>
      <c r="AU143" s="214" t="s">
        <v>86</v>
      </c>
      <c r="AY143" s="16" t="s">
        <v>123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242</v>
      </c>
      <c r="BM143" s="214" t="s">
        <v>250</v>
      </c>
    </row>
    <row r="144" s="2" customFormat="1">
      <c r="A144" s="37"/>
      <c r="B144" s="38"/>
      <c r="C144" s="39"/>
      <c r="D144" s="216" t="s">
        <v>131</v>
      </c>
      <c r="E144" s="39"/>
      <c r="F144" s="217" t="s">
        <v>251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131</v>
      </c>
      <c r="AU144" s="16" t="s">
        <v>86</v>
      </c>
    </row>
    <row r="145" s="2" customFormat="1" ht="16.5" customHeight="1">
      <c r="A145" s="37"/>
      <c r="B145" s="38"/>
      <c r="C145" s="221" t="s">
        <v>252</v>
      </c>
      <c r="D145" s="221" t="s">
        <v>133</v>
      </c>
      <c r="E145" s="222" t="s">
        <v>253</v>
      </c>
      <c r="F145" s="223" t="s">
        <v>254</v>
      </c>
      <c r="G145" s="224" t="s">
        <v>166</v>
      </c>
      <c r="H145" s="225">
        <v>21</v>
      </c>
      <c r="I145" s="226"/>
      <c r="J145" s="227">
        <f>ROUND(I145*H145,2)</f>
        <v>0</v>
      </c>
      <c r="K145" s="223" t="s">
        <v>129</v>
      </c>
      <c r="L145" s="228"/>
      <c r="M145" s="229" t="s">
        <v>19</v>
      </c>
      <c r="N145" s="230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255</v>
      </c>
      <c r="AT145" s="214" t="s">
        <v>133</v>
      </c>
      <c r="AU145" s="214" t="s">
        <v>86</v>
      </c>
      <c r="AY145" s="16" t="s">
        <v>123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242</v>
      </c>
      <c r="BM145" s="214" t="s">
        <v>256</v>
      </c>
    </row>
    <row r="146" s="12" customFormat="1" ht="22.8" customHeight="1">
      <c r="A146" s="12"/>
      <c r="B146" s="187"/>
      <c r="C146" s="188"/>
      <c r="D146" s="189" t="s">
        <v>75</v>
      </c>
      <c r="E146" s="201" t="s">
        <v>257</v>
      </c>
      <c r="F146" s="201" t="s">
        <v>258</v>
      </c>
      <c r="G146" s="188"/>
      <c r="H146" s="188"/>
      <c r="I146" s="191"/>
      <c r="J146" s="202">
        <f>BK146</f>
        <v>0</v>
      </c>
      <c r="K146" s="188"/>
      <c r="L146" s="193"/>
      <c r="M146" s="194"/>
      <c r="N146" s="195"/>
      <c r="O146" s="195"/>
      <c r="P146" s="196">
        <f>SUM(P147:P271)</f>
        <v>0</v>
      </c>
      <c r="Q146" s="195"/>
      <c r="R146" s="196">
        <f>SUM(R147:R271)</f>
        <v>0</v>
      </c>
      <c r="S146" s="195"/>
      <c r="T146" s="197">
        <f>SUM(T147:T271)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8" t="s">
        <v>138</v>
      </c>
      <c r="AT146" s="199" t="s">
        <v>75</v>
      </c>
      <c r="AU146" s="199" t="s">
        <v>84</v>
      </c>
      <c r="AY146" s="198" t="s">
        <v>123</v>
      </c>
      <c r="BK146" s="200">
        <f>SUM(BK147:BK271)</f>
        <v>0</v>
      </c>
    </row>
    <row r="147" s="2" customFormat="1" ht="24.15" customHeight="1">
      <c r="A147" s="37"/>
      <c r="B147" s="38"/>
      <c r="C147" s="203" t="s">
        <v>259</v>
      </c>
      <c r="D147" s="203" t="s">
        <v>125</v>
      </c>
      <c r="E147" s="204" t="s">
        <v>260</v>
      </c>
      <c r="F147" s="205" t="s">
        <v>261</v>
      </c>
      <c r="G147" s="206" t="s">
        <v>194</v>
      </c>
      <c r="H147" s="207">
        <v>213.5</v>
      </c>
      <c r="I147" s="208"/>
      <c r="J147" s="209">
        <f>ROUND(I147*H147,2)</f>
        <v>0</v>
      </c>
      <c r="K147" s="205" t="s">
        <v>129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242</v>
      </c>
      <c r="AT147" s="214" t="s">
        <v>125</v>
      </c>
      <c r="AU147" s="214" t="s">
        <v>86</v>
      </c>
      <c r="AY147" s="16" t="s">
        <v>123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242</v>
      </c>
      <c r="BM147" s="214" t="s">
        <v>262</v>
      </c>
    </row>
    <row r="148" s="2" customFormat="1">
      <c r="A148" s="37"/>
      <c r="B148" s="38"/>
      <c r="C148" s="39"/>
      <c r="D148" s="216" t="s">
        <v>131</v>
      </c>
      <c r="E148" s="39"/>
      <c r="F148" s="217" t="s">
        <v>263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131</v>
      </c>
      <c r="AU148" s="16" t="s">
        <v>86</v>
      </c>
    </row>
    <row r="149" s="2" customFormat="1" ht="33" customHeight="1">
      <c r="A149" s="37"/>
      <c r="B149" s="38"/>
      <c r="C149" s="203" t="s">
        <v>264</v>
      </c>
      <c r="D149" s="203" t="s">
        <v>125</v>
      </c>
      <c r="E149" s="204" t="s">
        <v>265</v>
      </c>
      <c r="F149" s="205" t="s">
        <v>266</v>
      </c>
      <c r="G149" s="206" t="s">
        <v>128</v>
      </c>
      <c r="H149" s="207">
        <v>610</v>
      </c>
      <c r="I149" s="208"/>
      <c r="J149" s="209">
        <f>ROUND(I149*H149,2)</f>
        <v>0</v>
      </c>
      <c r="K149" s="205" t="s">
        <v>129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242</v>
      </c>
      <c r="AT149" s="214" t="s">
        <v>125</v>
      </c>
      <c r="AU149" s="214" t="s">
        <v>86</v>
      </c>
      <c r="AY149" s="16" t="s">
        <v>123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242</v>
      </c>
      <c r="BM149" s="214" t="s">
        <v>267</v>
      </c>
    </row>
    <row r="150" s="2" customFormat="1">
      <c r="A150" s="37"/>
      <c r="B150" s="38"/>
      <c r="C150" s="39"/>
      <c r="D150" s="216" t="s">
        <v>131</v>
      </c>
      <c r="E150" s="39"/>
      <c r="F150" s="217" t="s">
        <v>268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131</v>
      </c>
      <c r="AU150" s="16" t="s">
        <v>86</v>
      </c>
    </row>
    <row r="151" s="2" customFormat="1" ht="33" customHeight="1">
      <c r="A151" s="37"/>
      <c r="B151" s="38"/>
      <c r="C151" s="203" t="s">
        <v>269</v>
      </c>
      <c r="D151" s="203" t="s">
        <v>125</v>
      </c>
      <c r="E151" s="204" t="s">
        <v>270</v>
      </c>
      <c r="F151" s="205" t="s">
        <v>271</v>
      </c>
      <c r="G151" s="206" t="s">
        <v>128</v>
      </c>
      <c r="H151" s="207">
        <v>610</v>
      </c>
      <c r="I151" s="208"/>
      <c r="J151" s="209">
        <f>ROUND(I151*H151,2)</f>
        <v>0</v>
      </c>
      <c r="K151" s="205" t="s">
        <v>129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242</v>
      </c>
      <c r="AT151" s="214" t="s">
        <v>125</v>
      </c>
      <c r="AU151" s="214" t="s">
        <v>86</v>
      </c>
      <c r="AY151" s="16" t="s">
        <v>123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242</v>
      </c>
      <c r="BM151" s="214" t="s">
        <v>272</v>
      </c>
    </row>
    <row r="152" s="2" customFormat="1">
      <c r="A152" s="37"/>
      <c r="B152" s="38"/>
      <c r="C152" s="39"/>
      <c r="D152" s="216" t="s">
        <v>131</v>
      </c>
      <c r="E152" s="39"/>
      <c r="F152" s="217" t="s">
        <v>273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131</v>
      </c>
      <c r="AU152" s="16" t="s">
        <v>86</v>
      </c>
    </row>
    <row r="153" s="2" customFormat="1" ht="16.5" customHeight="1">
      <c r="A153" s="37"/>
      <c r="B153" s="38"/>
      <c r="C153" s="203" t="s">
        <v>195</v>
      </c>
      <c r="D153" s="203" t="s">
        <v>125</v>
      </c>
      <c r="E153" s="204" t="s">
        <v>274</v>
      </c>
      <c r="F153" s="205" t="s">
        <v>275</v>
      </c>
      <c r="G153" s="206" t="s">
        <v>194</v>
      </c>
      <c r="H153" s="207">
        <v>1220</v>
      </c>
      <c r="I153" s="208"/>
      <c r="J153" s="209">
        <f>ROUND(I153*H153,2)</f>
        <v>0</v>
      </c>
      <c r="K153" s="205" t="s">
        <v>129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242</v>
      </c>
      <c r="AT153" s="214" t="s">
        <v>125</v>
      </c>
      <c r="AU153" s="214" t="s">
        <v>86</v>
      </c>
      <c r="AY153" s="16" t="s">
        <v>123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242</v>
      </c>
      <c r="BM153" s="214" t="s">
        <v>276</v>
      </c>
    </row>
    <row r="154" s="2" customFormat="1">
      <c r="A154" s="37"/>
      <c r="B154" s="38"/>
      <c r="C154" s="39"/>
      <c r="D154" s="216" t="s">
        <v>131</v>
      </c>
      <c r="E154" s="39"/>
      <c r="F154" s="217" t="s">
        <v>277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131</v>
      </c>
      <c r="AU154" s="16" t="s">
        <v>86</v>
      </c>
    </row>
    <row r="155" s="2" customFormat="1" ht="24.15" customHeight="1">
      <c r="A155" s="37"/>
      <c r="B155" s="38"/>
      <c r="C155" s="203" t="s">
        <v>278</v>
      </c>
      <c r="D155" s="203" t="s">
        <v>125</v>
      </c>
      <c r="E155" s="204" t="s">
        <v>279</v>
      </c>
      <c r="F155" s="205" t="s">
        <v>280</v>
      </c>
      <c r="G155" s="206" t="s">
        <v>194</v>
      </c>
      <c r="H155" s="207">
        <v>61.200000000000003</v>
      </c>
      <c r="I155" s="208"/>
      <c r="J155" s="209">
        <f>ROUND(I155*H155,2)</f>
        <v>0</v>
      </c>
      <c r="K155" s="205" t="s">
        <v>129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242</v>
      </c>
      <c r="AT155" s="214" t="s">
        <v>125</v>
      </c>
      <c r="AU155" s="214" t="s">
        <v>86</v>
      </c>
      <c r="AY155" s="16" t="s">
        <v>123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242</v>
      </c>
      <c r="BM155" s="214" t="s">
        <v>281</v>
      </c>
    </row>
    <row r="156" s="2" customFormat="1">
      <c r="A156" s="37"/>
      <c r="B156" s="38"/>
      <c r="C156" s="39"/>
      <c r="D156" s="216" t="s">
        <v>131</v>
      </c>
      <c r="E156" s="39"/>
      <c r="F156" s="217" t="s">
        <v>282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131</v>
      </c>
      <c r="AU156" s="16" t="s">
        <v>86</v>
      </c>
    </row>
    <row r="157" s="2" customFormat="1" ht="24.15" customHeight="1">
      <c r="A157" s="37"/>
      <c r="B157" s="38"/>
      <c r="C157" s="203" t="s">
        <v>199</v>
      </c>
      <c r="D157" s="203" t="s">
        <v>125</v>
      </c>
      <c r="E157" s="204" t="s">
        <v>283</v>
      </c>
      <c r="F157" s="205" t="s">
        <v>284</v>
      </c>
      <c r="G157" s="206" t="s">
        <v>194</v>
      </c>
      <c r="H157" s="207">
        <v>1.3999999999999999</v>
      </c>
      <c r="I157" s="208"/>
      <c r="J157" s="209">
        <f>ROUND(I157*H157,2)</f>
        <v>0</v>
      </c>
      <c r="K157" s="205" t="s">
        <v>129</v>
      </c>
      <c r="L157" s="43"/>
      <c r="M157" s="210" t="s">
        <v>19</v>
      </c>
      <c r="N157" s="211" t="s">
        <v>47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242</v>
      </c>
      <c r="AT157" s="214" t="s">
        <v>125</v>
      </c>
      <c r="AU157" s="214" t="s">
        <v>86</v>
      </c>
      <c r="AY157" s="16" t="s">
        <v>123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242</v>
      </c>
      <c r="BM157" s="214" t="s">
        <v>285</v>
      </c>
    </row>
    <row r="158" s="2" customFormat="1">
      <c r="A158" s="37"/>
      <c r="B158" s="38"/>
      <c r="C158" s="39"/>
      <c r="D158" s="216" t="s">
        <v>131</v>
      </c>
      <c r="E158" s="39"/>
      <c r="F158" s="217" t="s">
        <v>286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131</v>
      </c>
      <c r="AU158" s="16" t="s">
        <v>86</v>
      </c>
    </row>
    <row r="159" s="2" customFormat="1" ht="33" customHeight="1">
      <c r="A159" s="37"/>
      <c r="B159" s="38"/>
      <c r="C159" s="203" t="s">
        <v>287</v>
      </c>
      <c r="D159" s="203" t="s">
        <v>125</v>
      </c>
      <c r="E159" s="204" t="s">
        <v>288</v>
      </c>
      <c r="F159" s="205" t="s">
        <v>289</v>
      </c>
      <c r="G159" s="206" t="s">
        <v>194</v>
      </c>
      <c r="H159" s="207">
        <v>87.299999999999997</v>
      </c>
      <c r="I159" s="208"/>
      <c r="J159" s="209">
        <f>ROUND(I159*H159,2)</f>
        <v>0</v>
      </c>
      <c r="K159" s="205" t="s">
        <v>129</v>
      </c>
      <c r="L159" s="43"/>
      <c r="M159" s="210" t="s">
        <v>19</v>
      </c>
      <c r="N159" s="211" t="s">
        <v>47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242</v>
      </c>
      <c r="AT159" s="214" t="s">
        <v>125</v>
      </c>
      <c r="AU159" s="214" t="s">
        <v>86</v>
      </c>
      <c r="AY159" s="16" t="s">
        <v>123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242</v>
      </c>
      <c r="BM159" s="214" t="s">
        <v>290</v>
      </c>
    </row>
    <row r="160" s="2" customFormat="1">
      <c r="A160" s="37"/>
      <c r="B160" s="38"/>
      <c r="C160" s="39"/>
      <c r="D160" s="216" t="s">
        <v>131</v>
      </c>
      <c r="E160" s="39"/>
      <c r="F160" s="217" t="s">
        <v>291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131</v>
      </c>
      <c r="AU160" s="16" t="s">
        <v>86</v>
      </c>
    </row>
    <row r="161" s="2" customFormat="1" ht="37.8" customHeight="1">
      <c r="A161" s="37"/>
      <c r="B161" s="38"/>
      <c r="C161" s="203" t="s">
        <v>204</v>
      </c>
      <c r="D161" s="203" t="s">
        <v>125</v>
      </c>
      <c r="E161" s="204" t="s">
        <v>292</v>
      </c>
      <c r="F161" s="205" t="s">
        <v>293</v>
      </c>
      <c r="G161" s="206" t="s">
        <v>194</v>
      </c>
      <c r="H161" s="207">
        <v>87.299999999999997</v>
      </c>
      <c r="I161" s="208"/>
      <c r="J161" s="209">
        <f>ROUND(I161*H161,2)</f>
        <v>0</v>
      </c>
      <c r="K161" s="205" t="s">
        <v>129</v>
      </c>
      <c r="L161" s="43"/>
      <c r="M161" s="210" t="s">
        <v>19</v>
      </c>
      <c r="N161" s="211" t="s">
        <v>47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242</v>
      </c>
      <c r="AT161" s="214" t="s">
        <v>125</v>
      </c>
      <c r="AU161" s="214" t="s">
        <v>86</v>
      </c>
      <c r="AY161" s="16" t="s">
        <v>123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242</v>
      </c>
      <c r="BM161" s="214" t="s">
        <v>294</v>
      </c>
    </row>
    <row r="162" s="2" customFormat="1">
      <c r="A162" s="37"/>
      <c r="B162" s="38"/>
      <c r="C162" s="39"/>
      <c r="D162" s="216" t="s">
        <v>131</v>
      </c>
      <c r="E162" s="39"/>
      <c r="F162" s="217" t="s">
        <v>295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131</v>
      </c>
      <c r="AU162" s="16" t="s">
        <v>86</v>
      </c>
    </row>
    <row r="163" s="2" customFormat="1" ht="33" customHeight="1">
      <c r="A163" s="37"/>
      <c r="B163" s="38"/>
      <c r="C163" s="203" t="s">
        <v>296</v>
      </c>
      <c r="D163" s="203" t="s">
        <v>125</v>
      </c>
      <c r="E163" s="204" t="s">
        <v>297</v>
      </c>
      <c r="F163" s="205" t="s">
        <v>298</v>
      </c>
      <c r="G163" s="206" t="s">
        <v>128</v>
      </c>
      <c r="H163" s="207">
        <v>354</v>
      </c>
      <c r="I163" s="208"/>
      <c r="J163" s="209">
        <f>ROUND(I163*H163,2)</f>
        <v>0</v>
      </c>
      <c r="K163" s="205" t="s">
        <v>129</v>
      </c>
      <c r="L163" s="43"/>
      <c r="M163" s="210" t="s">
        <v>19</v>
      </c>
      <c r="N163" s="211" t="s">
        <v>47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242</v>
      </c>
      <c r="AT163" s="214" t="s">
        <v>125</v>
      </c>
      <c r="AU163" s="214" t="s">
        <v>86</v>
      </c>
      <c r="AY163" s="16" t="s">
        <v>123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242</v>
      </c>
      <c r="BM163" s="214" t="s">
        <v>299</v>
      </c>
    </row>
    <row r="164" s="2" customFormat="1">
      <c r="A164" s="37"/>
      <c r="B164" s="38"/>
      <c r="C164" s="39"/>
      <c r="D164" s="216" t="s">
        <v>131</v>
      </c>
      <c r="E164" s="39"/>
      <c r="F164" s="217" t="s">
        <v>300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131</v>
      </c>
      <c r="AU164" s="16" t="s">
        <v>86</v>
      </c>
    </row>
    <row r="165" s="2" customFormat="1" ht="33" customHeight="1">
      <c r="A165" s="37"/>
      <c r="B165" s="38"/>
      <c r="C165" s="203" t="s">
        <v>211</v>
      </c>
      <c r="D165" s="203" t="s">
        <v>125</v>
      </c>
      <c r="E165" s="204" t="s">
        <v>301</v>
      </c>
      <c r="F165" s="205" t="s">
        <v>302</v>
      </c>
      <c r="G165" s="206" t="s">
        <v>128</v>
      </c>
      <c r="H165" s="207">
        <v>354</v>
      </c>
      <c r="I165" s="208"/>
      <c r="J165" s="209">
        <f>ROUND(I165*H165,2)</f>
        <v>0</v>
      </c>
      <c r="K165" s="205" t="s">
        <v>129</v>
      </c>
      <c r="L165" s="43"/>
      <c r="M165" s="210" t="s">
        <v>19</v>
      </c>
      <c r="N165" s="211" t="s">
        <v>47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242</v>
      </c>
      <c r="AT165" s="214" t="s">
        <v>125</v>
      </c>
      <c r="AU165" s="214" t="s">
        <v>86</v>
      </c>
      <c r="AY165" s="16" t="s">
        <v>123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84</v>
      </c>
      <c r="BK165" s="215">
        <f>ROUND(I165*H165,2)</f>
        <v>0</v>
      </c>
      <c r="BL165" s="16" t="s">
        <v>242</v>
      </c>
      <c r="BM165" s="214" t="s">
        <v>303</v>
      </c>
    </row>
    <row r="166" s="2" customFormat="1">
      <c r="A166" s="37"/>
      <c r="B166" s="38"/>
      <c r="C166" s="39"/>
      <c r="D166" s="216" t="s">
        <v>131</v>
      </c>
      <c r="E166" s="39"/>
      <c r="F166" s="217" t="s">
        <v>304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131</v>
      </c>
      <c r="AU166" s="16" t="s">
        <v>86</v>
      </c>
    </row>
    <row r="167" s="2" customFormat="1" ht="24.15" customHeight="1">
      <c r="A167" s="37"/>
      <c r="B167" s="38"/>
      <c r="C167" s="203" t="s">
        <v>305</v>
      </c>
      <c r="D167" s="203" t="s">
        <v>125</v>
      </c>
      <c r="E167" s="204" t="s">
        <v>306</v>
      </c>
      <c r="F167" s="205" t="s">
        <v>307</v>
      </c>
      <c r="G167" s="206" t="s">
        <v>194</v>
      </c>
      <c r="H167" s="207">
        <v>27</v>
      </c>
      <c r="I167" s="208"/>
      <c r="J167" s="209">
        <f>ROUND(I167*H167,2)</f>
        <v>0</v>
      </c>
      <c r="K167" s="205" t="s">
        <v>129</v>
      </c>
      <c r="L167" s="43"/>
      <c r="M167" s="210" t="s">
        <v>19</v>
      </c>
      <c r="N167" s="211" t="s">
        <v>47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242</v>
      </c>
      <c r="AT167" s="214" t="s">
        <v>125</v>
      </c>
      <c r="AU167" s="214" t="s">
        <v>86</v>
      </c>
      <c r="AY167" s="16" t="s">
        <v>123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84</v>
      </c>
      <c r="BK167" s="215">
        <f>ROUND(I167*H167,2)</f>
        <v>0</v>
      </c>
      <c r="BL167" s="16" t="s">
        <v>242</v>
      </c>
      <c r="BM167" s="214" t="s">
        <v>308</v>
      </c>
    </row>
    <row r="168" s="2" customFormat="1">
      <c r="A168" s="37"/>
      <c r="B168" s="38"/>
      <c r="C168" s="39"/>
      <c r="D168" s="216" t="s">
        <v>131</v>
      </c>
      <c r="E168" s="39"/>
      <c r="F168" s="217" t="s">
        <v>309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131</v>
      </c>
      <c r="AU168" s="16" t="s">
        <v>86</v>
      </c>
    </row>
    <row r="169" s="2" customFormat="1" ht="33" customHeight="1">
      <c r="A169" s="37"/>
      <c r="B169" s="38"/>
      <c r="C169" s="203" t="s">
        <v>214</v>
      </c>
      <c r="D169" s="203" t="s">
        <v>125</v>
      </c>
      <c r="E169" s="204" t="s">
        <v>310</v>
      </c>
      <c r="F169" s="205" t="s">
        <v>311</v>
      </c>
      <c r="G169" s="206" t="s">
        <v>128</v>
      </c>
      <c r="H169" s="207">
        <v>58</v>
      </c>
      <c r="I169" s="208"/>
      <c r="J169" s="209">
        <f>ROUND(I169*H169,2)</f>
        <v>0</v>
      </c>
      <c r="K169" s="205" t="s">
        <v>129</v>
      </c>
      <c r="L169" s="43"/>
      <c r="M169" s="210" t="s">
        <v>19</v>
      </c>
      <c r="N169" s="211" t="s">
        <v>47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242</v>
      </c>
      <c r="AT169" s="214" t="s">
        <v>125</v>
      </c>
      <c r="AU169" s="214" t="s">
        <v>86</v>
      </c>
      <c r="AY169" s="16" t="s">
        <v>123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84</v>
      </c>
      <c r="BK169" s="215">
        <f>ROUND(I169*H169,2)</f>
        <v>0</v>
      </c>
      <c r="BL169" s="16" t="s">
        <v>242</v>
      </c>
      <c r="BM169" s="214" t="s">
        <v>312</v>
      </c>
    </row>
    <row r="170" s="2" customFormat="1">
      <c r="A170" s="37"/>
      <c r="B170" s="38"/>
      <c r="C170" s="39"/>
      <c r="D170" s="216" t="s">
        <v>131</v>
      </c>
      <c r="E170" s="39"/>
      <c r="F170" s="217" t="s">
        <v>313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131</v>
      </c>
      <c r="AU170" s="16" t="s">
        <v>86</v>
      </c>
    </row>
    <row r="171" s="2" customFormat="1" ht="33" customHeight="1">
      <c r="A171" s="37"/>
      <c r="B171" s="38"/>
      <c r="C171" s="203" t="s">
        <v>314</v>
      </c>
      <c r="D171" s="203" t="s">
        <v>125</v>
      </c>
      <c r="E171" s="204" t="s">
        <v>315</v>
      </c>
      <c r="F171" s="205" t="s">
        <v>316</v>
      </c>
      <c r="G171" s="206" t="s">
        <v>128</v>
      </c>
      <c r="H171" s="207">
        <v>58</v>
      </c>
      <c r="I171" s="208"/>
      <c r="J171" s="209">
        <f>ROUND(I171*H171,2)</f>
        <v>0</v>
      </c>
      <c r="K171" s="205" t="s">
        <v>129</v>
      </c>
      <c r="L171" s="43"/>
      <c r="M171" s="210" t="s">
        <v>19</v>
      </c>
      <c r="N171" s="211" t="s">
        <v>47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242</v>
      </c>
      <c r="AT171" s="214" t="s">
        <v>125</v>
      </c>
      <c r="AU171" s="214" t="s">
        <v>86</v>
      </c>
      <c r="AY171" s="16" t="s">
        <v>123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84</v>
      </c>
      <c r="BK171" s="215">
        <f>ROUND(I171*H171,2)</f>
        <v>0</v>
      </c>
      <c r="BL171" s="16" t="s">
        <v>242</v>
      </c>
      <c r="BM171" s="214" t="s">
        <v>317</v>
      </c>
    </row>
    <row r="172" s="2" customFormat="1">
      <c r="A172" s="37"/>
      <c r="B172" s="38"/>
      <c r="C172" s="39"/>
      <c r="D172" s="216" t="s">
        <v>131</v>
      </c>
      <c r="E172" s="39"/>
      <c r="F172" s="217" t="s">
        <v>318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131</v>
      </c>
      <c r="AU172" s="16" t="s">
        <v>86</v>
      </c>
    </row>
    <row r="173" s="2" customFormat="1" ht="21.75" customHeight="1">
      <c r="A173" s="37"/>
      <c r="B173" s="38"/>
      <c r="C173" s="203" t="s">
        <v>219</v>
      </c>
      <c r="D173" s="203" t="s">
        <v>125</v>
      </c>
      <c r="E173" s="204" t="s">
        <v>319</v>
      </c>
      <c r="F173" s="205" t="s">
        <v>320</v>
      </c>
      <c r="G173" s="206" t="s">
        <v>194</v>
      </c>
      <c r="H173" s="207">
        <v>87.299999999999997</v>
      </c>
      <c r="I173" s="208"/>
      <c r="J173" s="209">
        <f>ROUND(I173*H173,2)</f>
        <v>0</v>
      </c>
      <c r="K173" s="205" t="s">
        <v>129</v>
      </c>
      <c r="L173" s="43"/>
      <c r="M173" s="210" t="s">
        <v>19</v>
      </c>
      <c r="N173" s="211" t="s">
        <v>47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242</v>
      </c>
      <c r="AT173" s="214" t="s">
        <v>125</v>
      </c>
      <c r="AU173" s="214" t="s">
        <v>86</v>
      </c>
      <c r="AY173" s="16" t="s">
        <v>123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84</v>
      </c>
      <c r="BK173" s="215">
        <f>ROUND(I173*H173,2)</f>
        <v>0</v>
      </c>
      <c r="BL173" s="16" t="s">
        <v>242</v>
      </c>
      <c r="BM173" s="214" t="s">
        <v>321</v>
      </c>
    </row>
    <row r="174" s="2" customFormat="1">
      <c r="A174" s="37"/>
      <c r="B174" s="38"/>
      <c r="C174" s="39"/>
      <c r="D174" s="216" t="s">
        <v>131</v>
      </c>
      <c r="E174" s="39"/>
      <c r="F174" s="217" t="s">
        <v>322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131</v>
      </c>
      <c r="AU174" s="16" t="s">
        <v>86</v>
      </c>
    </row>
    <row r="175" s="2" customFormat="1">
      <c r="A175" s="37"/>
      <c r="B175" s="38"/>
      <c r="C175" s="39"/>
      <c r="D175" s="231" t="s">
        <v>142</v>
      </c>
      <c r="E175" s="39"/>
      <c r="F175" s="232" t="s">
        <v>323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142</v>
      </c>
      <c r="AU175" s="16" t="s">
        <v>86</v>
      </c>
    </row>
    <row r="176" s="2" customFormat="1" ht="24.15" customHeight="1">
      <c r="A176" s="37"/>
      <c r="B176" s="38"/>
      <c r="C176" s="203" t="s">
        <v>324</v>
      </c>
      <c r="D176" s="203" t="s">
        <v>125</v>
      </c>
      <c r="E176" s="204" t="s">
        <v>325</v>
      </c>
      <c r="F176" s="205" t="s">
        <v>326</v>
      </c>
      <c r="G176" s="206" t="s">
        <v>194</v>
      </c>
      <c r="H176" s="207">
        <v>147.90000000000001</v>
      </c>
      <c r="I176" s="208"/>
      <c r="J176" s="209">
        <f>ROUND(I176*H176,2)</f>
        <v>0</v>
      </c>
      <c r="K176" s="205" t="s">
        <v>129</v>
      </c>
      <c r="L176" s="43"/>
      <c r="M176" s="210" t="s">
        <v>19</v>
      </c>
      <c r="N176" s="211" t="s">
        <v>47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242</v>
      </c>
      <c r="AT176" s="214" t="s">
        <v>125</v>
      </c>
      <c r="AU176" s="214" t="s">
        <v>86</v>
      </c>
      <c r="AY176" s="16" t="s">
        <v>123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84</v>
      </c>
      <c r="BK176" s="215">
        <f>ROUND(I176*H176,2)</f>
        <v>0</v>
      </c>
      <c r="BL176" s="16" t="s">
        <v>242</v>
      </c>
      <c r="BM176" s="214" t="s">
        <v>327</v>
      </c>
    </row>
    <row r="177" s="2" customFormat="1">
      <c r="A177" s="37"/>
      <c r="B177" s="38"/>
      <c r="C177" s="39"/>
      <c r="D177" s="216" t="s">
        <v>131</v>
      </c>
      <c r="E177" s="39"/>
      <c r="F177" s="217" t="s">
        <v>328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131</v>
      </c>
      <c r="AU177" s="16" t="s">
        <v>86</v>
      </c>
    </row>
    <row r="178" s="2" customFormat="1">
      <c r="A178" s="37"/>
      <c r="B178" s="38"/>
      <c r="C178" s="39"/>
      <c r="D178" s="231" t="s">
        <v>142</v>
      </c>
      <c r="E178" s="39"/>
      <c r="F178" s="232" t="s">
        <v>329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142</v>
      </c>
      <c r="AU178" s="16" t="s">
        <v>86</v>
      </c>
    </row>
    <row r="179" s="2" customFormat="1" ht="24.15" customHeight="1">
      <c r="A179" s="37"/>
      <c r="B179" s="38"/>
      <c r="C179" s="203" t="s">
        <v>223</v>
      </c>
      <c r="D179" s="203" t="s">
        <v>125</v>
      </c>
      <c r="E179" s="204" t="s">
        <v>330</v>
      </c>
      <c r="F179" s="205" t="s">
        <v>331</v>
      </c>
      <c r="G179" s="206" t="s">
        <v>194</v>
      </c>
      <c r="H179" s="207">
        <v>29</v>
      </c>
      <c r="I179" s="208"/>
      <c r="J179" s="209">
        <f>ROUND(I179*H179,2)</f>
        <v>0</v>
      </c>
      <c r="K179" s="205" t="s">
        <v>129</v>
      </c>
      <c r="L179" s="43"/>
      <c r="M179" s="210" t="s">
        <v>19</v>
      </c>
      <c r="N179" s="211" t="s">
        <v>47</v>
      </c>
      <c r="O179" s="83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242</v>
      </c>
      <c r="AT179" s="214" t="s">
        <v>125</v>
      </c>
      <c r="AU179" s="214" t="s">
        <v>86</v>
      </c>
      <c r="AY179" s="16" t="s">
        <v>123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84</v>
      </c>
      <c r="BK179" s="215">
        <f>ROUND(I179*H179,2)</f>
        <v>0</v>
      </c>
      <c r="BL179" s="16" t="s">
        <v>242</v>
      </c>
      <c r="BM179" s="214" t="s">
        <v>332</v>
      </c>
    </row>
    <row r="180" s="2" customFormat="1">
      <c r="A180" s="37"/>
      <c r="B180" s="38"/>
      <c r="C180" s="39"/>
      <c r="D180" s="216" t="s">
        <v>131</v>
      </c>
      <c r="E180" s="39"/>
      <c r="F180" s="217" t="s">
        <v>333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131</v>
      </c>
      <c r="AU180" s="16" t="s">
        <v>86</v>
      </c>
    </row>
    <row r="181" s="2" customFormat="1">
      <c r="A181" s="37"/>
      <c r="B181" s="38"/>
      <c r="C181" s="39"/>
      <c r="D181" s="231" t="s">
        <v>142</v>
      </c>
      <c r="E181" s="39"/>
      <c r="F181" s="232" t="s">
        <v>334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142</v>
      </c>
      <c r="AU181" s="16" t="s">
        <v>86</v>
      </c>
    </row>
    <row r="182" s="2" customFormat="1" ht="16.5" customHeight="1">
      <c r="A182" s="37"/>
      <c r="B182" s="38"/>
      <c r="C182" s="203" t="s">
        <v>335</v>
      </c>
      <c r="D182" s="203" t="s">
        <v>125</v>
      </c>
      <c r="E182" s="204" t="s">
        <v>336</v>
      </c>
      <c r="F182" s="205" t="s">
        <v>337</v>
      </c>
      <c r="G182" s="206" t="s">
        <v>194</v>
      </c>
      <c r="H182" s="207">
        <v>61.200000000000003</v>
      </c>
      <c r="I182" s="208"/>
      <c r="J182" s="209">
        <f>ROUND(I182*H182,2)</f>
        <v>0</v>
      </c>
      <c r="K182" s="205" t="s">
        <v>129</v>
      </c>
      <c r="L182" s="43"/>
      <c r="M182" s="210" t="s">
        <v>19</v>
      </c>
      <c r="N182" s="211" t="s">
        <v>47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242</v>
      </c>
      <c r="AT182" s="214" t="s">
        <v>125</v>
      </c>
      <c r="AU182" s="214" t="s">
        <v>86</v>
      </c>
      <c r="AY182" s="16" t="s">
        <v>123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84</v>
      </c>
      <c r="BK182" s="215">
        <f>ROUND(I182*H182,2)</f>
        <v>0</v>
      </c>
      <c r="BL182" s="16" t="s">
        <v>242</v>
      </c>
      <c r="BM182" s="214" t="s">
        <v>338</v>
      </c>
    </row>
    <row r="183" s="2" customFormat="1">
      <c r="A183" s="37"/>
      <c r="B183" s="38"/>
      <c r="C183" s="39"/>
      <c r="D183" s="216" t="s">
        <v>131</v>
      </c>
      <c r="E183" s="39"/>
      <c r="F183" s="217" t="s">
        <v>339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131</v>
      </c>
      <c r="AU183" s="16" t="s">
        <v>86</v>
      </c>
    </row>
    <row r="184" s="2" customFormat="1">
      <c r="A184" s="37"/>
      <c r="B184" s="38"/>
      <c r="C184" s="39"/>
      <c r="D184" s="231" t="s">
        <v>142</v>
      </c>
      <c r="E184" s="39"/>
      <c r="F184" s="232" t="s">
        <v>340</v>
      </c>
      <c r="G184" s="39"/>
      <c r="H184" s="39"/>
      <c r="I184" s="218"/>
      <c r="J184" s="39"/>
      <c r="K184" s="39"/>
      <c r="L184" s="43"/>
      <c r="M184" s="219"/>
      <c r="N184" s="220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142</v>
      </c>
      <c r="AU184" s="16" t="s">
        <v>86</v>
      </c>
    </row>
    <row r="185" s="2" customFormat="1" ht="16.5" customHeight="1">
      <c r="A185" s="37"/>
      <c r="B185" s="38"/>
      <c r="C185" s="203" t="s">
        <v>228</v>
      </c>
      <c r="D185" s="203" t="s">
        <v>125</v>
      </c>
      <c r="E185" s="204" t="s">
        <v>341</v>
      </c>
      <c r="F185" s="205" t="s">
        <v>342</v>
      </c>
      <c r="G185" s="206" t="s">
        <v>194</v>
      </c>
      <c r="H185" s="207">
        <v>1.3999999999999999</v>
      </c>
      <c r="I185" s="208"/>
      <c r="J185" s="209">
        <f>ROUND(I185*H185,2)</f>
        <v>0</v>
      </c>
      <c r="K185" s="205" t="s">
        <v>129</v>
      </c>
      <c r="L185" s="43"/>
      <c r="M185" s="210" t="s">
        <v>19</v>
      </c>
      <c r="N185" s="211" t="s">
        <v>47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242</v>
      </c>
      <c r="AT185" s="214" t="s">
        <v>125</v>
      </c>
      <c r="AU185" s="214" t="s">
        <v>86</v>
      </c>
      <c r="AY185" s="16" t="s">
        <v>123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84</v>
      </c>
      <c r="BK185" s="215">
        <f>ROUND(I185*H185,2)</f>
        <v>0</v>
      </c>
      <c r="BL185" s="16" t="s">
        <v>242</v>
      </c>
      <c r="BM185" s="214" t="s">
        <v>343</v>
      </c>
    </row>
    <row r="186" s="2" customFormat="1">
      <c r="A186" s="37"/>
      <c r="B186" s="38"/>
      <c r="C186" s="39"/>
      <c r="D186" s="216" t="s">
        <v>131</v>
      </c>
      <c r="E186" s="39"/>
      <c r="F186" s="217" t="s">
        <v>344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131</v>
      </c>
      <c r="AU186" s="16" t="s">
        <v>86</v>
      </c>
    </row>
    <row r="187" s="2" customFormat="1">
      <c r="A187" s="37"/>
      <c r="B187" s="38"/>
      <c r="C187" s="39"/>
      <c r="D187" s="231" t="s">
        <v>142</v>
      </c>
      <c r="E187" s="39"/>
      <c r="F187" s="232" t="s">
        <v>345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142</v>
      </c>
      <c r="AU187" s="16" t="s">
        <v>86</v>
      </c>
    </row>
    <row r="188" s="2" customFormat="1" ht="24.15" customHeight="1">
      <c r="A188" s="37"/>
      <c r="B188" s="38"/>
      <c r="C188" s="203" t="s">
        <v>346</v>
      </c>
      <c r="D188" s="203" t="s">
        <v>125</v>
      </c>
      <c r="E188" s="204" t="s">
        <v>347</v>
      </c>
      <c r="F188" s="205" t="s">
        <v>348</v>
      </c>
      <c r="G188" s="206" t="s">
        <v>194</v>
      </c>
      <c r="H188" s="207">
        <v>27</v>
      </c>
      <c r="I188" s="208"/>
      <c r="J188" s="209">
        <f>ROUND(I188*H188,2)</f>
        <v>0</v>
      </c>
      <c r="K188" s="205" t="s">
        <v>129</v>
      </c>
      <c r="L188" s="43"/>
      <c r="M188" s="210" t="s">
        <v>19</v>
      </c>
      <c r="N188" s="211" t="s">
        <v>47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242</v>
      </c>
      <c r="AT188" s="214" t="s">
        <v>125</v>
      </c>
      <c r="AU188" s="214" t="s">
        <v>86</v>
      </c>
      <c r="AY188" s="16" t="s">
        <v>123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84</v>
      </c>
      <c r="BK188" s="215">
        <f>ROUND(I188*H188,2)</f>
        <v>0</v>
      </c>
      <c r="BL188" s="16" t="s">
        <v>242</v>
      </c>
      <c r="BM188" s="214" t="s">
        <v>349</v>
      </c>
    </row>
    <row r="189" s="2" customFormat="1">
      <c r="A189" s="37"/>
      <c r="B189" s="38"/>
      <c r="C189" s="39"/>
      <c r="D189" s="216" t="s">
        <v>131</v>
      </c>
      <c r="E189" s="39"/>
      <c r="F189" s="217" t="s">
        <v>350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131</v>
      </c>
      <c r="AU189" s="16" t="s">
        <v>86</v>
      </c>
    </row>
    <row r="190" s="2" customFormat="1">
      <c r="A190" s="37"/>
      <c r="B190" s="38"/>
      <c r="C190" s="39"/>
      <c r="D190" s="231" t="s">
        <v>142</v>
      </c>
      <c r="E190" s="39"/>
      <c r="F190" s="232" t="s">
        <v>351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142</v>
      </c>
      <c r="AU190" s="16" t="s">
        <v>86</v>
      </c>
    </row>
    <row r="191" s="2" customFormat="1" ht="16.5" customHeight="1">
      <c r="A191" s="37"/>
      <c r="B191" s="38"/>
      <c r="C191" s="203" t="s">
        <v>352</v>
      </c>
      <c r="D191" s="203" t="s">
        <v>125</v>
      </c>
      <c r="E191" s="204" t="s">
        <v>353</v>
      </c>
      <c r="F191" s="205" t="s">
        <v>354</v>
      </c>
      <c r="G191" s="206" t="s">
        <v>194</v>
      </c>
      <c r="H191" s="207">
        <v>27</v>
      </c>
      <c r="I191" s="208"/>
      <c r="J191" s="209">
        <f>ROUND(I191*H191,2)</f>
        <v>0</v>
      </c>
      <c r="K191" s="205" t="s">
        <v>129</v>
      </c>
      <c r="L191" s="43"/>
      <c r="M191" s="210" t="s">
        <v>19</v>
      </c>
      <c r="N191" s="211" t="s">
        <v>47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242</v>
      </c>
      <c r="AT191" s="214" t="s">
        <v>125</v>
      </c>
      <c r="AU191" s="214" t="s">
        <v>86</v>
      </c>
      <c r="AY191" s="16" t="s">
        <v>123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84</v>
      </c>
      <c r="BK191" s="215">
        <f>ROUND(I191*H191,2)</f>
        <v>0</v>
      </c>
      <c r="BL191" s="16" t="s">
        <v>242</v>
      </c>
      <c r="BM191" s="214" t="s">
        <v>355</v>
      </c>
    </row>
    <row r="192" s="2" customFormat="1">
      <c r="A192" s="37"/>
      <c r="B192" s="38"/>
      <c r="C192" s="39"/>
      <c r="D192" s="216" t="s">
        <v>131</v>
      </c>
      <c r="E192" s="39"/>
      <c r="F192" s="217" t="s">
        <v>356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131</v>
      </c>
      <c r="AU192" s="16" t="s">
        <v>86</v>
      </c>
    </row>
    <row r="193" s="2" customFormat="1">
      <c r="A193" s="37"/>
      <c r="B193" s="38"/>
      <c r="C193" s="39"/>
      <c r="D193" s="231" t="s">
        <v>142</v>
      </c>
      <c r="E193" s="39"/>
      <c r="F193" s="232" t="s">
        <v>351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142</v>
      </c>
      <c r="AU193" s="16" t="s">
        <v>86</v>
      </c>
    </row>
    <row r="194" s="2" customFormat="1" ht="24.15" customHeight="1">
      <c r="A194" s="37"/>
      <c r="B194" s="38"/>
      <c r="C194" s="203" t="s">
        <v>357</v>
      </c>
      <c r="D194" s="203" t="s">
        <v>125</v>
      </c>
      <c r="E194" s="204" t="s">
        <v>358</v>
      </c>
      <c r="F194" s="205" t="s">
        <v>359</v>
      </c>
      <c r="G194" s="206" t="s">
        <v>194</v>
      </c>
      <c r="H194" s="207">
        <v>87.299999999999997</v>
      </c>
      <c r="I194" s="208"/>
      <c r="J194" s="209">
        <f>ROUND(I194*H194,2)</f>
        <v>0</v>
      </c>
      <c r="K194" s="205" t="s">
        <v>129</v>
      </c>
      <c r="L194" s="43"/>
      <c r="M194" s="210" t="s">
        <v>19</v>
      </c>
      <c r="N194" s="211" t="s">
        <v>47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242</v>
      </c>
      <c r="AT194" s="214" t="s">
        <v>125</v>
      </c>
      <c r="AU194" s="214" t="s">
        <v>86</v>
      </c>
      <c r="AY194" s="16" t="s">
        <v>123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84</v>
      </c>
      <c r="BK194" s="215">
        <f>ROUND(I194*H194,2)</f>
        <v>0</v>
      </c>
      <c r="BL194" s="16" t="s">
        <v>242</v>
      </c>
      <c r="BM194" s="214" t="s">
        <v>360</v>
      </c>
    </row>
    <row r="195" s="2" customFormat="1">
      <c r="A195" s="37"/>
      <c r="B195" s="38"/>
      <c r="C195" s="39"/>
      <c r="D195" s="216" t="s">
        <v>131</v>
      </c>
      <c r="E195" s="39"/>
      <c r="F195" s="217" t="s">
        <v>361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131</v>
      </c>
      <c r="AU195" s="16" t="s">
        <v>86</v>
      </c>
    </row>
    <row r="196" s="2" customFormat="1">
      <c r="A196" s="37"/>
      <c r="B196" s="38"/>
      <c r="C196" s="39"/>
      <c r="D196" s="231" t="s">
        <v>142</v>
      </c>
      <c r="E196" s="39"/>
      <c r="F196" s="232" t="s">
        <v>362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142</v>
      </c>
      <c r="AU196" s="16" t="s">
        <v>86</v>
      </c>
    </row>
    <row r="197" s="2" customFormat="1" ht="16.5" customHeight="1">
      <c r="A197" s="37"/>
      <c r="B197" s="38"/>
      <c r="C197" s="221" t="s">
        <v>233</v>
      </c>
      <c r="D197" s="221" t="s">
        <v>133</v>
      </c>
      <c r="E197" s="222" t="s">
        <v>363</v>
      </c>
      <c r="F197" s="223" t="s">
        <v>364</v>
      </c>
      <c r="G197" s="224" t="s">
        <v>194</v>
      </c>
      <c r="H197" s="225">
        <v>13</v>
      </c>
      <c r="I197" s="226"/>
      <c r="J197" s="227">
        <f>ROUND(I197*H197,2)</f>
        <v>0</v>
      </c>
      <c r="K197" s="223" t="s">
        <v>129</v>
      </c>
      <c r="L197" s="228"/>
      <c r="M197" s="229" t="s">
        <v>19</v>
      </c>
      <c r="N197" s="230" t="s">
        <v>47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255</v>
      </c>
      <c r="AT197" s="214" t="s">
        <v>133</v>
      </c>
      <c r="AU197" s="214" t="s">
        <v>86</v>
      </c>
      <c r="AY197" s="16" t="s">
        <v>123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84</v>
      </c>
      <c r="BK197" s="215">
        <f>ROUND(I197*H197,2)</f>
        <v>0</v>
      </c>
      <c r="BL197" s="16" t="s">
        <v>242</v>
      </c>
      <c r="BM197" s="214" t="s">
        <v>365</v>
      </c>
    </row>
    <row r="198" s="2" customFormat="1" ht="24.15" customHeight="1">
      <c r="A198" s="37"/>
      <c r="B198" s="38"/>
      <c r="C198" s="203" t="s">
        <v>366</v>
      </c>
      <c r="D198" s="203" t="s">
        <v>125</v>
      </c>
      <c r="E198" s="204" t="s">
        <v>367</v>
      </c>
      <c r="F198" s="205" t="s">
        <v>368</v>
      </c>
      <c r="G198" s="206" t="s">
        <v>128</v>
      </c>
      <c r="H198" s="207">
        <v>28</v>
      </c>
      <c r="I198" s="208"/>
      <c r="J198" s="209">
        <f>ROUND(I198*H198,2)</f>
        <v>0</v>
      </c>
      <c r="K198" s="205" t="s">
        <v>129</v>
      </c>
      <c r="L198" s="43"/>
      <c r="M198" s="210" t="s">
        <v>19</v>
      </c>
      <c r="N198" s="211" t="s">
        <v>47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242</v>
      </c>
      <c r="AT198" s="214" t="s">
        <v>125</v>
      </c>
      <c r="AU198" s="214" t="s">
        <v>86</v>
      </c>
      <c r="AY198" s="16" t="s">
        <v>123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84</v>
      </c>
      <c r="BK198" s="215">
        <f>ROUND(I198*H198,2)</f>
        <v>0</v>
      </c>
      <c r="BL198" s="16" t="s">
        <v>242</v>
      </c>
      <c r="BM198" s="214" t="s">
        <v>369</v>
      </c>
    </row>
    <row r="199" s="2" customFormat="1">
      <c r="A199" s="37"/>
      <c r="B199" s="38"/>
      <c r="C199" s="39"/>
      <c r="D199" s="216" t="s">
        <v>131</v>
      </c>
      <c r="E199" s="39"/>
      <c r="F199" s="217" t="s">
        <v>370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131</v>
      </c>
      <c r="AU199" s="16" t="s">
        <v>86</v>
      </c>
    </row>
    <row r="200" s="2" customFormat="1" ht="24.15" customHeight="1">
      <c r="A200" s="37"/>
      <c r="B200" s="38"/>
      <c r="C200" s="203" t="s">
        <v>371</v>
      </c>
      <c r="D200" s="203" t="s">
        <v>125</v>
      </c>
      <c r="E200" s="204" t="s">
        <v>372</v>
      </c>
      <c r="F200" s="205" t="s">
        <v>373</v>
      </c>
      <c r="G200" s="206" t="s">
        <v>128</v>
      </c>
      <c r="H200" s="207">
        <v>28</v>
      </c>
      <c r="I200" s="208"/>
      <c r="J200" s="209">
        <f>ROUND(I200*H200,2)</f>
        <v>0</v>
      </c>
      <c r="K200" s="205" t="s">
        <v>129</v>
      </c>
      <c r="L200" s="43"/>
      <c r="M200" s="210" t="s">
        <v>19</v>
      </c>
      <c r="N200" s="211" t="s">
        <v>47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242</v>
      </c>
      <c r="AT200" s="214" t="s">
        <v>125</v>
      </c>
      <c r="AU200" s="214" t="s">
        <v>86</v>
      </c>
      <c r="AY200" s="16" t="s">
        <v>123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84</v>
      </c>
      <c r="BK200" s="215">
        <f>ROUND(I200*H200,2)</f>
        <v>0</v>
      </c>
      <c r="BL200" s="16" t="s">
        <v>242</v>
      </c>
      <c r="BM200" s="214" t="s">
        <v>374</v>
      </c>
    </row>
    <row r="201" s="2" customFormat="1">
      <c r="A201" s="37"/>
      <c r="B201" s="38"/>
      <c r="C201" s="39"/>
      <c r="D201" s="216" t="s">
        <v>131</v>
      </c>
      <c r="E201" s="39"/>
      <c r="F201" s="217" t="s">
        <v>375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131</v>
      </c>
      <c r="AU201" s="16" t="s">
        <v>86</v>
      </c>
    </row>
    <row r="202" s="2" customFormat="1">
      <c r="A202" s="37"/>
      <c r="B202" s="38"/>
      <c r="C202" s="39"/>
      <c r="D202" s="231" t="s">
        <v>142</v>
      </c>
      <c r="E202" s="39"/>
      <c r="F202" s="232" t="s">
        <v>376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142</v>
      </c>
      <c r="AU202" s="16" t="s">
        <v>86</v>
      </c>
    </row>
    <row r="203" s="2" customFormat="1" ht="16.5" customHeight="1">
      <c r="A203" s="37"/>
      <c r="B203" s="38"/>
      <c r="C203" s="221" t="s">
        <v>377</v>
      </c>
      <c r="D203" s="221" t="s">
        <v>133</v>
      </c>
      <c r="E203" s="222" t="s">
        <v>378</v>
      </c>
      <c r="F203" s="223" t="s">
        <v>379</v>
      </c>
      <c r="G203" s="224" t="s">
        <v>128</v>
      </c>
      <c r="H203" s="225">
        <v>6</v>
      </c>
      <c r="I203" s="226"/>
      <c r="J203" s="227">
        <f>ROUND(I203*H203,2)</f>
        <v>0</v>
      </c>
      <c r="K203" s="223" t="s">
        <v>129</v>
      </c>
      <c r="L203" s="228"/>
      <c r="M203" s="229" t="s">
        <v>19</v>
      </c>
      <c r="N203" s="230" t="s">
        <v>47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255</v>
      </c>
      <c r="AT203" s="214" t="s">
        <v>133</v>
      </c>
      <c r="AU203" s="214" t="s">
        <v>86</v>
      </c>
      <c r="AY203" s="16" t="s">
        <v>123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84</v>
      </c>
      <c r="BK203" s="215">
        <f>ROUND(I203*H203,2)</f>
        <v>0</v>
      </c>
      <c r="BL203" s="16" t="s">
        <v>242</v>
      </c>
      <c r="BM203" s="214" t="s">
        <v>380</v>
      </c>
    </row>
    <row r="204" s="2" customFormat="1" ht="24.15" customHeight="1">
      <c r="A204" s="37"/>
      <c r="B204" s="38"/>
      <c r="C204" s="203" t="s">
        <v>238</v>
      </c>
      <c r="D204" s="203" t="s">
        <v>125</v>
      </c>
      <c r="E204" s="204" t="s">
        <v>381</v>
      </c>
      <c r="F204" s="205" t="s">
        <v>382</v>
      </c>
      <c r="G204" s="206" t="s">
        <v>128</v>
      </c>
      <c r="H204" s="207">
        <v>21</v>
      </c>
      <c r="I204" s="208"/>
      <c r="J204" s="209">
        <f>ROUND(I204*H204,2)</f>
        <v>0</v>
      </c>
      <c r="K204" s="205" t="s">
        <v>129</v>
      </c>
      <c r="L204" s="43"/>
      <c r="M204" s="210" t="s">
        <v>19</v>
      </c>
      <c r="N204" s="211" t="s">
        <v>47</v>
      </c>
      <c r="O204" s="83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242</v>
      </c>
      <c r="AT204" s="214" t="s">
        <v>125</v>
      </c>
      <c r="AU204" s="214" t="s">
        <v>86</v>
      </c>
      <c r="AY204" s="16" t="s">
        <v>123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84</v>
      </c>
      <c r="BK204" s="215">
        <f>ROUND(I204*H204,2)</f>
        <v>0</v>
      </c>
      <c r="BL204" s="16" t="s">
        <v>242</v>
      </c>
      <c r="BM204" s="214" t="s">
        <v>383</v>
      </c>
    </row>
    <row r="205" s="2" customFormat="1">
      <c r="A205" s="37"/>
      <c r="B205" s="38"/>
      <c r="C205" s="39"/>
      <c r="D205" s="216" t="s">
        <v>131</v>
      </c>
      <c r="E205" s="39"/>
      <c r="F205" s="217" t="s">
        <v>384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131</v>
      </c>
      <c r="AU205" s="16" t="s">
        <v>86</v>
      </c>
    </row>
    <row r="206" s="2" customFormat="1" ht="24.15" customHeight="1">
      <c r="A206" s="37"/>
      <c r="B206" s="38"/>
      <c r="C206" s="203" t="s">
        <v>385</v>
      </c>
      <c r="D206" s="203" t="s">
        <v>125</v>
      </c>
      <c r="E206" s="204" t="s">
        <v>386</v>
      </c>
      <c r="F206" s="205" t="s">
        <v>387</v>
      </c>
      <c r="G206" s="206" t="s">
        <v>128</v>
      </c>
      <c r="H206" s="207">
        <v>21</v>
      </c>
      <c r="I206" s="208"/>
      <c r="J206" s="209">
        <f>ROUND(I206*H206,2)</f>
        <v>0</v>
      </c>
      <c r="K206" s="205" t="s">
        <v>129</v>
      </c>
      <c r="L206" s="43"/>
      <c r="M206" s="210" t="s">
        <v>19</v>
      </c>
      <c r="N206" s="211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242</v>
      </c>
      <c r="AT206" s="214" t="s">
        <v>125</v>
      </c>
      <c r="AU206" s="214" t="s">
        <v>86</v>
      </c>
      <c r="AY206" s="16" t="s">
        <v>123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242</v>
      </c>
      <c r="BM206" s="214" t="s">
        <v>388</v>
      </c>
    </row>
    <row r="207" s="2" customFormat="1">
      <c r="A207" s="37"/>
      <c r="B207" s="38"/>
      <c r="C207" s="39"/>
      <c r="D207" s="216" t="s">
        <v>131</v>
      </c>
      <c r="E207" s="39"/>
      <c r="F207" s="217" t="s">
        <v>389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131</v>
      </c>
      <c r="AU207" s="16" t="s">
        <v>86</v>
      </c>
    </row>
    <row r="208" s="2" customFormat="1">
      <c r="A208" s="37"/>
      <c r="B208" s="38"/>
      <c r="C208" s="39"/>
      <c r="D208" s="231" t="s">
        <v>142</v>
      </c>
      <c r="E208" s="39"/>
      <c r="F208" s="232" t="s">
        <v>390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142</v>
      </c>
      <c r="AU208" s="16" t="s">
        <v>86</v>
      </c>
    </row>
    <row r="209" s="2" customFormat="1" ht="16.5" customHeight="1">
      <c r="A209" s="37"/>
      <c r="B209" s="38"/>
      <c r="C209" s="221" t="s">
        <v>242</v>
      </c>
      <c r="D209" s="221" t="s">
        <v>133</v>
      </c>
      <c r="E209" s="222" t="s">
        <v>391</v>
      </c>
      <c r="F209" s="223" t="s">
        <v>392</v>
      </c>
      <c r="G209" s="224" t="s">
        <v>128</v>
      </c>
      <c r="H209" s="225">
        <v>6</v>
      </c>
      <c r="I209" s="226"/>
      <c r="J209" s="227">
        <f>ROUND(I209*H209,2)</f>
        <v>0</v>
      </c>
      <c r="K209" s="223" t="s">
        <v>129</v>
      </c>
      <c r="L209" s="228"/>
      <c r="M209" s="229" t="s">
        <v>19</v>
      </c>
      <c r="N209" s="230" t="s">
        <v>47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255</v>
      </c>
      <c r="AT209" s="214" t="s">
        <v>133</v>
      </c>
      <c r="AU209" s="214" t="s">
        <v>86</v>
      </c>
      <c r="AY209" s="16" t="s">
        <v>123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84</v>
      </c>
      <c r="BK209" s="215">
        <f>ROUND(I209*H209,2)</f>
        <v>0</v>
      </c>
      <c r="BL209" s="16" t="s">
        <v>242</v>
      </c>
      <c r="BM209" s="214" t="s">
        <v>393</v>
      </c>
    </row>
    <row r="210" s="2" customFormat="1" ht="16.5" customHeight="1">
      <c r="A210" s="37"/>
      <c r="B210" s="38"/>
      <c r="C210" s="203" t="s">
        <v>394</v>
      </c>
      <c r="D210" s="203" t="s">
        <v>125</v>
      </c>
      <c r="E210" s="204" t="s">
        <v>395</v>
      </c>
      <c r="F210" s="205" t="s">
        <v>396</v>
      </c>
      <c r="G210" s="206" t="s">
        <v>128</v>
      </c>
      <c r="H210" s="207">
        <v>8</v>
      </c>
      <c r="I210" s="208"/>
      <c r="J210" s="209">
        <f>ROUND(I210*H210,2)</f>
        <v>0</v>
      </c>
      <c r="K210" s="205" t="s">
        <v>129</v>
      </c>
      <c r="L210" s="43"/>
      <c r="M210" s="210" t="s">
        <v>19</v>
      </c>
      <c r="N210" s="211" t="s">
        <v>47</v>
      </c>
      <c r="O210" s="83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242</v>
      </c>
      <c r="AT210" s="214" t="s">
        <v>125</v>
      </c>
      <c r="AU210" s="214" t="s">
        <v>86</v>
      </c>
      <c r="AY210" s="16" t="s">
        <v>123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84</v>
      </c>
      <c r="BK210" s="215">
        <f>ROUND(I210*H210,2)</f>
        <v>0</v>
      </c>
      <c r="BL210" s="16" t="s">
        <v>242</v>
      </c>
      <c r="BM210" s="214" t="s">
        <v>397</v>
      </c>
    </row>
    <row r="211" s="2" customFormat="1">
      <c r="A211" s="37"/>
      <c r="B211" s="38"/>
      <c r="C211" s="39"/>
      <c r="D211" s="216" t="s">
        <v>131</v>
      </c>
      <c r="E211" s="39"/>
      <c r="F211" s="217" t="s">
        <v>398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131</v>
      </c>
      <c r="AU211" s="16" t="s">
        <v>86</v>
      </c>
    </row>
    <row r="212" s="2" customFormat="1">
      <c r="A212" s="37"/>
      <c r="B212" s="38"/>
      <c r="C212" s="39"/>
      <c r="D212" s="231" t="s">
        <v>142</v>
      </c>
      <c r="E212" s="39"/>
      <c r="F212" s="232" t="s">
        <v>399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142</v>
      </c>
      <c r="AU212" s="16" t="s">
        <v>86</v>
      </c>
    </row>
    <row r="213" s="2" customFormat="1" ht="16.5" customHeight="1">
      <c r="A213" s="37"/>
      <c r="B213" s="38"/>
      <c r="C213" s="203" t="s">
        <v>250</v>
      </c>
      <c r="D213" s="203" t="s">
        <v>125</v>
      </c>
      <c r="E213" s="204" t="s">
        <v>400</v>
      </c>
      <c r="F213" s="205" t="s">
        <v>401</v>
      </c>
      <c r="G213" s="206" t="s">
        <v>128</v>
      </c>
      <c r="H213" s="207">
        <v>336</v>
      </c>
      <c r="I213" s="208"/>
      <c r="J213" s="209">
        <f>ROUND(I213*H213,2)</f>
        <v>0</v>
      </c>
      <c r="K213" s="205" t="s">
        <v>129</v>
      </c>
      <c r="L213" s="43"/>
      <c r="M213" s="210" t="s">
        <v>19</v>
      </c>
      <c r="N213" s="211" t="s">
        <v>47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242</v>
      </c>
      <c r="AT213" s="214" t="s">
        <v>125</v>
      </c>
      <c r="AU213" s="214" t="s">
        <v>86</v>
      </c>
      <c r="AY213" s="16" t="s">
        <v>123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84</v>
      </c>
      <c r="BK213" s="215">
        <f>ROUND(I213*H213,2)</f>
        <v>0</v>
      </c>
      <c r="BL213" s="16" t="s">
        <v>242</v>
      </c>
      <c r="BM213" s="214" t="s">
        <v>402</v>
      </c>
    </row>
    <row r="214" s="2" customFormat="1">
      <c r="A214" s="37"/>
      <c r="B214" s="38"/>
      <c r="C214" s="39"/>
      <c r="D214" s="216" t="s">
        <v>131</v>
      </c>
      <c r="E214" s="39"/>
      <c r="F214" s="217" t="s">
        <v>403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131</v>
      </c>
      <c r="AU214" s="16" t="s">
        <v>86</v>
      </c>
    </row>
    <row r="215" s="2" customFormat="1">
      <c r="A215" s="37"/>
      <c r="B215" s="38"/>
      <c r="C215" s="39"/>
      <c r="D215" s="231" t="s">
        <v>142</v>
      </c>
      <c r="E215" s="39"/>
      <c r="F215" s="232" t="s">
        <v>399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142</v>
      </c>
      <c r="AU215" s="16" t="s">
        <v>86</v>
      </c>
    </row>
    <row r="216" s="2" customFormat="1" ht="16.5" customHeight="1">
      <c r="A216" s="37"/>
      <c r="B216" s="38"/>
      <c r="C216" s="203" t="s">
        <v>404</v>
      </c>
      <c r="D216" s="203" t="s">
        <v>125</v>
      </c>
      <c r="E216" s="204" t="s">
        <v>405</v>
      </c>
      <c r="F216" s="205" t="s">
        <v>406</v>
      </c>
      <c r="G216" s="206" t="s">
        <v>128</v>
      </c>
      <c r="H216" s="207">
        <v>108</v>
      </c>
      <c r="I216" s="208"/>
      <c r="J216" s="209">
        <f>ROUND(I216*H216,2)</f>
        <v>0</v>
      </c>
      <c r="K216" s="205" t="s">
        <v>129</v>
      </c>
      <c r="L216" s="43"/>
      <c r="M216" s="210" t="s">
        <v>19</v>
      </c>
      <c r="N216" s="211" t="s">
        <v>47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242</v>
      </c>
      <c r="AT216" s="214" t="s">
        <v>125</v>
      </c>
      <c r="AU216" s="214" t="s">
        <v>86</v>
      </c>
      <c r="AY216" s="16" t="s">
        <v>123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84</v>
      </c>
      <c r="BK216" s="215">
        <f>ROUND(I216*H216,2)</f>
        <v>0</v>
      </c>
      <c r="BL216" s="16" t="s">
        <v>242</v>
      </c>
      <c r="BM216" s="214" t="s">
        <v>407</v>
      </c>
    </row>
    <row r="217" s="2" customFormat="1">
      <c r="A217" s="37"/>
      <c r="B217" s="38"/>
      <c r="C217" s="39"/>
      <c r="D217" s="216" t="s">
        <v>131</v>
      </c>
      <c r="E217" s="39"/>
      <c r="F217" s="217" t="s">
        <v>408</v>
      </c>
      <c r="G217" s="39"/>
      <c r="H217" s="39"/>
      <c r="I217" s="218"/>
      <c r="J217" s="39"/>
      <c r="K217" s="39"/>
      <c r="L217" s="43"/>
      <c r="M217" s="219"/>
      <c r="N217" s="220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131</v>
      </c>
      <c r="AU217" s="16" t="s">
        <v>86</v>
      </c>
    </row>
    <row r="218" s="2" customFormat="1">
      <c r="A218" s="37"/>
      <c r="B218" s="38"/>
      <c r="C218" s="39"/>
      <c r="D218" s="231" t="s">
        <v>142</v>
      </c>
      <c r="E218" s="39"/>
      <c r="F218" s="232" t="s">
        <v>409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142</v>
      </c>
      <c r="AU218" s="16" t="s">
        <v>86</v>
      </c>
    </row>
    <row r="219" s="2" customFormat="1" ht="33" customHeight="1">
      <c r="A219" s="37"/>
      <c r="B219" s="38"/>
      <c r="C219" s="203" t="s">
        <v>256</v>
      </c>
      <c r="D219" s="203" t="s">
        <v>125</v>
      </c>
      <c r="E219" s="204" t="s">
        <v>410</v>
      </c>
      <c r="F219" s="205" t="s">
        <v>411</v>
      </c>
      <c r="G219" s="206" t="s">
        <v>128</v>
      </c>
      <c r="H219" s="207">
        <v>444</v>
      </c>
      <c r="I219" s="208"/>
      <c r="J219" s="209">
        <f>ROUND(I219*H219,2)</f>
        <v>0</v>
      </c>
      <c r="K219" s="205" t="s">
        <v>129</v>
      </c>
      <c r="L219" s="43"/>
      <c r="M219" s="210" t="s">
        <v>19</v>
      </c>
      <c r="N219" s="211" t="s">
        <v>47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242</v>
      </c>
      <c r="AT219" s="214" t="s">
        <v>125</v>
      </c>
      <c r="AU219" s="214" t="s">
        <v>86</v>
      </c>
      <c r="AY219" s="16" t="s">
        <v>123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84</v>
      </c>
      <c r="BK219" s="215">
        <f>ROUND(I219*H219,2)</f>
        <v>0</v>
      </c>
      <c r="BL219" s="16" t="s">
        <v>242</v>
      </c>
      <c r="BM219" s="214" t="s">
        <v>412</v>
      </c>
    </row>
    <row r="220" s="2" customFormat="1">
      <c r="A220" s="37"/>
      <c r="B220" s="38"/>
      <c r="C220" s="39"/>
      <c r="D220" s="216" t="s">
        <v>131</v>
      </c>
      <c r="E220" s="39"/>
      <c r="F220" s="217" t="s">
        <v>413</v>
      </c>
      <c r="G220" s="39"/>
      <c r="H220" s="39"/>
      <c r="I220" s="218"/>
      <c r="J220" s="39"/>
      <c r="K220" s="39"/>
      <c r="L220" s="43"/>
      <c r="M220" s="219"/>
      <c r="N220" s="220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131</v>
      </c>
      <c r="AU220" s="16" t="s">
        <v>86</v>
      </c>
    </row>
    <row r="221" s="2" customFormat="1" ht="24.15" customHeight="1">
      <c r="A221" s="37"/>
      <c r="B221" s="38"/>
      <c r="C221" s="203" t="s">
        <v>414</v>
      </c>
      <c r="D221" s="203" t="s">
        <v>125</v>
      </c>
      <c r="E221" s="204" t="s">
        <v>415</v>
      </c>
      <c r="F221" s="205" t="s">
        <v>416</v>
      </c>
      <c r="G221" s="206" t="s">
        <v>170</v>
      </c>
      <c r="H221" s="207">
        <v>49</v>
      </c>
      <c r="I221" s="208"/>
      <c r="J221" s="209">
        <f>ROUND(I221*H221,2)</f>
        <v>0</v>
      </c>
      <c r="K221" s="205" t="s">
        <v>129</v>
      </c>
      <c r="L221" s="43"/>
      <c r="M221" s="210" t="s">
        <v>19</v>
      </c>
      <c r="N221" s="211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242</v>
      </c>
      <c r="AT221" s="214" t="s">
        <v>125</v>
      </c>
      <c r="AU221" s="214" t="s">
        <v>86</v>
      </c>
      <c r="AY221" s="16" t="s">
        <v>123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242</v>
      </c>
      <c r="BM221" s="214" t="s">
        <v>417</v>
      </c>
    </row>
    <row r="222" s="2" customFormat="1">
      <c r="A222" s="37"/>
      <c r="B222" s="38"/>
      <c r="C222" s="39"/>
      <c r="D222" s="216" t="s">
        <v>131</v>
      </c>
      <c r="E222" s="39"/>
      <c r="F222" s="217" t="s">
        <v>418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131</v>
      </c>
      <c r="AU222" s="16" t="s">
        <v>86</v>
      </c>
    </row>
    <row r="223" s="2" customFormat="1" ht="24.15" customHeight="1">
      <c r="A223" s="37"/>
      <c r="B223" s="38"/>
      <c r="C223" s="203" t="s">
        <v>262</v>
      </c>
      <c r="D223" s="203" t="s">
        <v>125</v>
      </c>
      <c r="E223" s="204" t="s">
        <v>419</v>
      </c>
      <c r="F223" s="205" t="s">
        <v>420</v>
      </c>
      <c r="G223" s="206" t="s">
        <v>170</v>
      </c>
      <c r="H223" s="207">
        <v>49</v>
      </c>
      <c r="I223" s="208"/>
      <c r="J223" s="209">
        <f>ROUND(I223*H223,2)</f>
        <v>0</v>
      </c>
      <c r="K223" s="205" t="s">
        <v>129</v>
      </c>
      <c r="L223" s="43"/>
      <c r="M223" s="210" t="s">
        <v>19</v>
      </c>
      <c r="N223" s="211" t="s">
        <v>47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242</v>
      </c>
      <c r="AT223" s="214" t="s">
        <v>125</v>
      </c>
      <c r="AU223" s="214" t="s">
        <v>86</v>
      </c>
      <c r="AY223" s="16" t="s">
        <v>123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84</v>
      </c>
      <c r="BK223" s="215">
        <f>ROUND(I223*H223,2)</f>
        <v>0</v>
      </c>
      <c r="BL223" s="16" t="s">
        <v>242</v>
      </c>
      <c r="BM223" s="214" t="s">
        <v>421</v>
      </c>
    </row>
    <row r="224" s="2" customFormat="1">
      <c r="A224" s="37"/>
      <c r="B224" s="38"/>
      <c r="C224" s="39"/>
      <c r="D224" s="216" t="s">
        <v>131</v>
      </c>
      <c r="E224" s="39"/>
      <c r="F224" s="217" t="s">
        <v>422</v>
      </c>
      <c r="G224" s="39"/>
      <c r="H224" s="39"/>
      <c r="I224" s="218"/>
      <c r="J224" s="39"/>
      <c r="K224" s="39"/>
      <c r="L224" s="43"/>
      <c r="M224" s="219"/>
      <c r="N224" s="220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131</v>
      </c>
      <c r="AU224" s="16" t="s">
        <v>86</v>
      </c>
    </row>
    <row r="225" s="2" customFormat="1" ht="21.75" customHeight="1">
      <c r="A225" s="37"/>
      <c r="B225" s="38"/>
      <c r="C225" s="203" t="s">
        <v>688</v>
      </c>
      <c r="D225" s="203" t="s">
        <v>125</v>
      </c>
      <c r="E225" s="204" t="s">
        <v>689</v>
      </c>
      <c r="F225" s="205" t="s">
        <v>690</v>
      </c>
      <c r="G225" s="206" t="s">
        <v>128</v>
      </c>
      <c r="H225" s="207">
        <v>20</v>
      </c>
      <c r="I225" s="208"/>
      <c r="J225" s="209">
        <f>ROUND(I225*H225,2)</f>
        <v>0</v>
      </c>
      <c r="K225" s="205" t="s">
        <v>129</v>
      </c>
      <c r="L225" s="43"/>
      <c r="M225" s="210" t="s">
        <v>19</v>
      </c>
      <c r="N225" s="211" t="s">
        <v>47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242</v>
      </c>
      <c r="AT225" s="214" t="s">
        <v>125</v>
      </c>
      <c r="AU225" s="214" t="s">
        <v>86</v>
      </c>
      <c r="AY225" s="16" t="s">
        <v>123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84</v>
      </c>
      <c r="BK225" s="215">
        <f>ROUND(I225*H225,2)</f>
        <v>0</v>
      </c>
      <c r="BL225" s="16" t="s">
        <v>242</v>
      </c>
      <c r="BM225" s="214" t="s">
        <v>660</v>
      </c>
    </row>
    <row r="226" s="2" customFormat="1">
      <c r="A226" s="37"/>
      <c r="B226" s="38"/>
      <c r="C226" s="39"/>
      <c r="D226" s="216" t="s">
        <v>131</v>
      </c>
      <c r="E226" s="39"/>
      <c r="F226" s="217" t="s">
        <v>691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131</v>
      </c>
      <c r="AU226" s="16" t="s">
        <v>86</v>
      </c>
    </row>
    <row r="227" s="2" customFormat="1" ht="24.15" customHeight="1">
      <c r="A227" s="37"/>
      <c r="B227" s="38"/>
      <c r="C227" s="203" t="s">
        <v>423</v>
      </c>
      <c r="D227" s="203" t="s">
        <v>125</v>
      </c>
      <c r="E227" s="204" t="s">
        <v>424</v>
      </c>
      <c r="F227" s="205" t="s">
        <v>425</v>
      </c>
      <c r="G227" s="206" t="s">
        <v>170</v>
      </c>
      <c r="H227" s="207">
        <v>8</v>
      </c>
      <c r="I227" s="208"/>
      <c r="J227" s="209">
        <f>ROUND(I227*H227,2)</f>
        <v>0</v>
      </c>
      <c r="K227" s="205" t="s">
        <v>129</v>
      </c>
      <c r="L227" s="43"/>
      <c r="M227" s="210" t="s">
        <v>19</v>
      </c>
      <c r="N227" s="211" t="s">
        <v>47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242</v>
      </c>
      <c r="AT227" s="214" t="s">
        <v>125</v>
      </c>
      <c r="AU227" s="214" t="s">
        <v>86</v>
      </c>
      <c r="AY227" s="16" t="s">
        <v>123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84</v>
      </c>
      <c r="BK227" s="215">
        <f>ROUND(I227*H227,2)</f>
        <v>0</v>
      </c>
      <c r="BL227" s="16" t="s">
        <v>242</v>
      </c>
      <c r="BM227" s="214" t="s">
        <v>426</v>
      </c>
    </row>
    <row r="228" s="2" customFormat="1">
      <c r="A228" s="37"/>
      <c r="B228" s="38"/>
      <c r="C228" s="39"/>
      <c r="D228" s="216" t="s">
        <v>131</v>
      </c>
      <c r="E228" s="39"/>
      <c r="F228" s="217" t="s">
        <v>427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131</v>
      </c>
      <c r="AU228" s="16" t="s">
        <v>86</v>
      </c>
    </row>
    <row r="229" s="2" customFormat="1">
      <c r="A229" s="37"/>
      <c r="B229" s="38"/>
      <c r="C229" s="39"/>
      <c r="D229" s="231" t="s">
        <v>142</v>
      </c>
      <c r="E229" s="39"/>
      <c r="F229" s="232" t="s">
        <v>428</v>
      </c>
      <c r="G229" s="39"/>
      <c r="H229" s="39"/>
      <c r="I229" s="218"/>
      <c r="J229" s="39"/>
      <c r="K229" s="39"/>
      <c r="L229" s="43"/>
      <c r="M229" s="219"/>
      <c r="N229" s="220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142</v>
      </c>
      <c r="AU229" s="16" t="s">
        <v>86</v>
      </c>
    </row>
    <row r="230" s="2" customFormat="1" ht="24.15" customHeight="1">
      <c r="A230" s="37"/>
      <c r="B230" s="38"/>
      <c r="C230" s="203" t="s">
        <v>272</v>
      </c>
      <c r="D230" s="203" t="s">
        <v>125</v>
      </c>
      <c r="E230" s="204" t="s">
        <v>429</v>
      </c>
      <c r="F230" s="205" t="s">
        <v>430</v>
      </c>
      <c r="G230" s="206" t="s">
        <v>170</v>
      </c>
      <c r="H230" s="207">
        <v>32</v>
      </c>
      <c r="I230" s="208"/>
      <c r="J230" s="209">
        <f>ROUND(I230*H230,2)</f>
        <v>0</v>
      </c>
      <c r="K230" s="205" t="s">
        <v>129</v>
      </c>
      <c r="L230" s="43"/>
      <c r="M230" s="210" t="s">
        <v>19</v>
      </c>
      <c r="N230" s="211" t="s">
        <v>47</v>
      </c>
      <c r="O230" s="83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4" t="s">
        <v>242</v>
      </c>
      <c r="AT230" s="214" t="s">
        <v>125</v>
      </c>
      <c r="AU230" s="214" t="s">
        <v>86</v>
      </c>
      <c r="AY230" s="16" t="s">
        <v>123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6" t="s">
        <v>84</v>
      </c>
      <c r="BK230" s="215">
        <f>ROUND(I230*H230,2)</f>
        <v>0</v>
      </c>
      <c r="BL230" s="16" t="s">
        <v>242</v>
      </c>
      <c r="BM230" s="214" t="s">
        <v>431</v>
      </c>
    </row>
    <row r="231" s="2" customFormat="1">
      <c r="A231" s="37"/>
      <c r="B231" s="38"/>
      <c r="C231" s="39"/>
      <c r="D231" s="216" t="s">
        <v>131</v>
      </c>
      <c r="E231" s="39"/>
      <c r="F231" s="217" t="s">
        <v>432</v>
      </c>
      <c r="G231" s="39"/>
      <c r="H231" s="39"/>
      <c r="I231" s="218"/>
      <c r="J231" s="39"/>
      <c r="K231" s="39"/>
      <c r="L231" s="43"/>
      <c r="M231" s="219"/>
      <c r="N231" s="220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131</v>
      </c>
      <c r="AU231" s="16" t="s">
        <v>86</v>
      </c>
    </row>
    <row r="232" s="2" customFormat="1">
      <c r="A232" s="37"/>
      <c r="B232" s="38"/>
      <c r="C232" s="39"/>
      <c r="D232" s="231" t="s">
        <v>142</v>
      </c>
      <c r="E232" s="39"/>
      <c r="F232" s="232" t="s">
        <v>428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142</v>
      </c>
      <c r="AU232" s="16" t="s">
        <v>86</v>
      </c>
    </row>
    <row r="233" s="2" customFormat="1" ht="16.5" customHeight="1">
      <c r="A233" s="37"/>
      <c r="B233" s="38"/>
      <c r="C233" s="203" t="s">
        <v>433</v>
      </c>
      <c r="D233" s="203" t="s">
        <v>125</v>
      </c>
      <c r="E233" s="204" t="s">
        <v>434</v>
      </c>
      <c r="F233" s="205" t="s">
        <v>435</v>
      </c>
      <c r="G233" s="206" t="s">
        <v>136</v>
      </c>
      <c r="H233" s="207">
        <v>185.49600000000001</v>
      </c>
      <c r="I233" s="208"/>
      <c r="J233" s="209">
        <f>ROUND(I233*H233,2)</f>
        <v>0</v>
      </c>
      <c r="K233" s="205" t="s">
        <v>129</v>
      </c>
      <c r="L233" s="43"/>
      <c r="M233" s="210" t="s">
        <v>19</v>
      </c>
      <c r="N233" s="211" t="s">
        <v>47</v>
      </c>
      <c r="O233" s="83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4" t="s">
        <v>242</v>
      </c>
      <c r="AT233" s="214" t="s">
        <v>125</v>
      </c>
      <c r="AU233" s="214" t="s">
        <v>86</v>
      </c>
      <c r="AY233" s="16" t="s">
        <v>123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84</v>
      </c>
      <c r="BK233" s="215">
        <f>ROUND(I233*H233,2)</f>
        <v>0</v>
      </c>
      <c r="BL233" s="16" t="s">
        <v>242</v>
      </c>
      <c r="BM233" s="214" t="s">
        <v>436</v>
      </c>
    </row>
    <row r="234" s="2" customFormat="1">
      <c r="A234" s="37"/>
      <c r="B234" s="38"/>
      <c r="C234" s="39"/>
      <c r="D234" s="216" t="s">
        <v>131</v>
      </c>
      <c r="E234" s="39"/>
      <c r="F234" s="217" t="s">
        <v>437</v>
      </c>
      <c r="G234" s="39"/>
      <c r="H234" s="39"/>
      <c r="I234" s="218"/>
      <c r="J234" s="39"/>
      <c r="K234" s="39"/>
      <c r="L234" s="43"/>
      <c r="M234" s="219"/>
      <c r="N234" s="220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131</v>
      </c>
      <c r="AU234" s="16" t="s">
        <v>86</v>
      </c>
    </row>
    <row r="235" s="2" customFormat="1">
      <c r="A235" s="37"/>
      <c r="B235" s="38"/>
      <c r="C235" s="39"/>
      <c r="D235" s="231" t="s">
        <v>142</v>
      </c>
      <c r="E235" s="39"/>
      <c r="F235" s="232" t="s">
        <v>428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142</v>
      </c>
      <c r="AU235" s="16" t="s">
        <v>86</v>
      </c>
    </row>
    <row r="236" s="2" customFormat="1" ht="21.75" customHeight="1">
      <c r="A236" s="37"/>
      <c r="B236" s="38"/>
      <c r="C236" s="203" t="s">
        <v>276</v>
      </c>
      <c r="D236" s="203" t="s">
        <v>125</v>
      </c>
      <c r="E236" s="204" t="s">
        <v>438</v>
      </c>
      <c r="F236" s="205" t="s">
        <v>439</v>
      </c>
      <c r="G236" s="206" t="s">
        <v>136</v>
      </c>
      <c r="H236" s="207">
        <v>3524.424</v>
      </c>
      <c r="I236" s="208"/>
      <c r="J236" s="209">
        <f>ROUND(I236*H236,2)</f>
        <v>0</v>
      </c>
      <c r="K236" s="205" t="s">
        <v>129</v>
      </c>
      <c r="L236" s="43"/>
      <c r="M236" s="210" t="s">
        <v>19</v>
      </c>
      <c r="N236" s="211" t="s">
        <v>47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242</v>
      </c>
      <c r="AT236" s="214" t="s">
        <v>125</v>
      </c>
      <c r="AU236" s="214" t="s">
        <v>86</v>
      </c>
      <c r="AY236" s="16" t="s">
        <v>123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84</v>
      </c>
      <c r="BK236" s="215">
        <f>ROUND(I236*H236,2)</f>
        <v>0</v>
      </c>
      <c r="BL236" s="16" t="s">
        <v>242</v>
      </c>
      <c r="BM236" s="214" t="s">
        <v>440</v>
      </c>
    </row>
    <row r="237" s="2" customFormat="1">
      <c r="A237" s="37"/>
      <c r="B237" s="38"/>
      <c r="C237" s="39"/>
      <c r="D237" s="216" t="s">
        <v>131</v>
      </c>
      <c r="E237" s="39"/>
      <c r="F237" s="217" t="s">
        <v>441</v>
      </c>
      <c r="G237" s="39"/>
      <c r="H237" s="39"/>
      <c r="I237" s="218"/>
      <c r="J237" s="39"/>
      <c r="K237" s="39"/>
      <c r="L237" s="43"/>
      <c r="M237" s="219"/>
      <c r="N237" s="220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131</v>
      </c>
      <c r="AU237" s="16" t="s">
        <v>86</v>
      </c>
    </row>
    <row r="238" s="2" customFormat="1">
      <c r="A238" s="37"/>
      <c r="B238" s="38"/>
      <c r="C238" s="39"/>
      <c r="D238" s="231" t="s">
        <v>142</v>
      </c>
      <c r="E238" s="39"/>
      <c r="F238" s="232" t="s">
        <v>442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142</v>
      </c>
      <c r="AU238" s="16" t="s">
        <v>86</v>
      </c>
    </row>
    <row r="239" s="2" customFormat="1" ht="16.5" customHeight="1">
      <c r="A239" s="37"/>
      <c r="B239" s="38"/>
      <c r="C239" s="203" t="s">
        <v>443</v>
      </c>
      <c r="D239" s="203" t="s">
        <v>125</v>
      </c>
      <c r="E239" s="204" t="s">
        <v>444</v>
      </c>
      <c r="F239" s="205" t="s">
        <v>445</v>
      </c>
      <c r="G239" s="206" t="s">
        <v>166</v>
      </c>
      <c r="H239" s="207">
        <v>40</v>
      </c>
      <c r="I239" s="208"/>
      <c r="J239" s="209">
        <f>ROUND(I239*H239,2)</f>
        <v>0</v>
      </c>
      <c r="K239" s="205" t="s">
        <v>129</v>
      </c>
      <c r="L239" s="43"/>
      <c r="M239" s="210" t="s">
        <v>19</v>
      </c>
      <c r="N239" s="211" t="s">
        <v>47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242</v>
      </c>
      <c r="AT239" s="214" t="s">
        <v>125</v>
      </c>
      <c r="AU239" s="214" t="s">
        <v>86</v>
      </c>
      <c r="AY239" s="16" t="s">
        <v>123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84</v>
      </c>
      <c r="BK239" s="215">
        <f>ROUND(I239*H239,2)</f>
        <v>0</v>
      </c>
      <c r="BL239" s="16" t="s">
        <v>242</v>
      </c>
      <c r="BM239" s="214" t="s">
        <v>446</v>
      </c>
    </row>
    <row r="240" s="2" customFormat="1">
      <c r="A240" s="37"/>
      <c r="B240" s="38"/>
      <c r="C240" s="39"/>
      <c r="D240" s="216" t="s">
        <v>131</v>
      </c>
      <c r="E240" s="39"/>
      <c r="F240" s="217" t="s">
        <v>447</v>
      </c>
      <c r="G240" s="39"/>
      <c r="H240" s="39"/>
      <c r="I240" s="218"/>
      <c r="J240" s="39"/>
      <c r="K240" s="39"/>
      <c r="L240" s="43"/>
      <c r="M240" s="219"/>
      <c r="N240" s="220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131</v>
      </c>
      <c r="AU240" s="16" t="s">
        <v>86</v>
      </c>
    </row>
    <row r="241" s="2" customFormat="1" ht="24.15" customHeight="1">
      <c r="A241" s="37"/>
      <c r="B241" s="38"/>
      <c r="C241" s="203" t="s">
        <v>281</v>
      </c>
      <c r="D241" s="203" t="s">
        <v>125</v>
      </c>
      <c r="E241" s="204" t="s">
        <v>448</v>
      </c>
      <c r="F241" s="205" t="s">
        <v>449</v>
      </c>
      <c r="G241" s="206" t="s">
        <v>128</v>
      </c>
      <c r="H241" s="207">
        <v>7</v>
      </c>
      <c r="I241" s="208"/>
      <c r="J241" s="209">
        <f>ROUND(I241*H241,2)</f>
        <v>0</v>
      </c>
      <c r="K241" s="205" t="s">
        <v>129</v>
      </c>
      <c r="L241" s="43"/>
      <c r="M241" s="210" t="s">
        <v>19</v>
      </c>
      <c r="N241" s="211" t="s">
        <v>47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242</v>
      </c>
      <c r="AT241" s="214" t="s">
        <v>125</v>
      </c>
      <c r="AU241" s="214" t="s">
        <v>86</v>
      </c>
      <c r="AY241" s="16" t="s">
        <v>123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84</v>
      </c>
      <c r="BK241" s="215">
        <f>ROUND(I241*H241,2)</f>
        <v>0</v>
      </c>
      <c r="BL241" s="16" t="s">
        <v>242</v>
      </c>
      <c r="BM241" s="214" t="s">
        <v>450</v>
      </c>
    </row>
    <row r="242" s="2" customFormat="1">
      <c r="A242" s="37"/>
      <c r="B242" s="38"/>
      <c r="C242" s="39"/>
      <c r="D242" s="216" t="s">
        <v>131</v>
      </c>
      <c r="E242" s="39"/>
      <c r="F242" s="217" t="s">
        <v>451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131</v>
      </c>
      <c r="AU242" s="16" t="s">
        <v>86</v>
      </c>
    </row>
    <row r="243" s="2" customFormat="1" ht="16.5" customHeight="1">
      <c r="A243" s="37"/>
      <c r="B243" s="38"/>
      <c r="C243" s="203" t="s">
        <v>452</v>
      </c>
      <c r="D243" s="203" t="s">
        <v>125</v>
      </c>
      <c r="E243" s="204" t="s">
        <v>453</v>
      </c>
      <c r="F243" s="205" t="s">
        <v>454</v>
      </c>
      <c r="G243" s="206" t="s">
        <v>455</v>
      </c>
      <c r="H243" s="207">
        <v>7</v>
      </c>
      <c r="I243" s="208"/>
      <c r="J243" s="209">
        <f>ROUND(I243*H243,2)</f>
        <v>0</v>
      </c>
      <c r="K243" s="205" t="s">
        <v>19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242</v>
      </c>
      <c r="AT243" s="214" t="s">
        <v>125</v>
      </c>
      <c r="AU243" s="214" t="s">
        <v>86</v>
      </c>
      <c r="AY243" s="16" t="s">
        <v>123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242</v>
      </c>
      <c r="BM243" s="214" t="s">
        <v>456</v>
      </c>
    </row>
    <row r="244" s="2" customFormat="1" ht="24.15" customHeight="1">
      <c r="A244" s="37"/>
      <c r="B244" s="38"/>
      <c r="C244" s="203" t="s">
        <v>457</v>
      </c>
      <c r="D244" s="203" t="s">
        <v>125</v>
      </c>
      <c r="E244" s="204" t="s">
        <v>458</v>
      </c>
      <c r="F244" s="205" t="s">
        <v>459</v>
      </c>
      <c r="G244" s="206" t="s">
        <v>136</v>
      </c>
      <c r="H244" s="207">
        <v>21.504000000000001</v>
      </c>
      <c r="I244" s="208"/>
      <c r="J244" s="209">
        <f>ROUND(I244*H244,2)</f>
        <v>0</v>
      </c>
      <c r="K244" s="205" t="s">
        <v>129</v>
      </c>
      <c r="L244" s="43"/>
      <c r="M244" s="210" t="s">
        <v>19</v>
      </c>
      <c r="N244" s="211" t="s">
        <v>47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242</v>
      </c>
      <c r="AT244" s="214" t="s">
        <v>125</v>
      </c>
      <c r="AU244" s="214" t="s">
        <v>86</v>
      </c>
      <c r="AY244" s="16" t="s">
        <v>123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84</v>
      </c>
      <c r="BK244" s="215">
        <f>ROUND(I244*H244,2)</f>
        <v>0</v>
      </c>
      <c r="BL244" s="16" t="s">
        <v>242</v>
      </c>
      <c r="BM244" s="214" t="s">
        <v>460</v>
      </c>
    </row>
    <row r="245" s="2" customFormat="1">
      <c r="A245" s="37"/>
      <c r="B245" s="38"/>
      <c r="C245" s="39"/>
      <c r="D245" s="216" t="s">
        <v>131</v>
      </c>
      <c r="E245" s="39"/>
      <c r="F245" s="217" t="s">
        <v>461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131</v>
      </c>
      <c r="AU245" s="16" t="s">
        <v>86</v>
      </c>
    </row>
    <row r="246" s="2" customFormat="1" ht="24.15" customHeight="1">
      <c r="A246" s="37"/>
      <c r="B246" s="38"/>
      <c r="C246" s="203" t="s">
        <v>290</v>
      </c>
      <c r="D246" s="203" t="s">
        <v>125</v>
      </c>
      <c r="E246" s="204" t="s">
        <v>462</v>
      </c>
      <c r="F246" s="205" t="s">
        <v>463</v>
      </c>
      <c r="G246" s="206" t="s">
        <v>136</v>
      </c>
      <c r="H246" s="207">
        <v>10.584</v>
      </c>
      <c r="I246" s="208"/>
      <c r="J246" s="209">
        <f>ROUND(I246*H246,2)</f>
        <v>0</v>
      </c>
      <c r="K246" s="205" t="s">
        <v>129</v>
      </c>
      <c r="L246" s="43"/>
      <c r="M246" s="210" t="s">
        <v>19</v>
      </c>
      <c r="N246" s="211" t="s">
        <v>47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242</v>
      </c>
      <c r="AT246" s="214" t="s">
        <v>125</v>
      </c>
      <c r="AU246" s="214" t="s">
        <v>86</v>
      </c>
      <c r="AY246" s="16" t="s">
        <v>123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84</v>
      </c>
      <c r="BK246" s="215">
        <f>ROUND(I246*H246,2)</f>
        <v>0</v>
      </c>
      <c r="BL246" s="16" t="s">
        <v>242</v>
      </c>
      <c r="BM246" s="214" t="s">
        <v>464</v>
      </c>
    </row>
    <row r="247" s="2" customFormat="1">
      <c r="A247" s="37"/>
      <c r="B247" s="38"/>
      <c r="C247" s="39"/>
      <c r="D247" s="216" t="s">
        <v>131</v>
      </c>
      <c r="E247" s="39"/>
      <c r="F247" s="217" t="s">
        <v>465</v>
      </c>
      <c r="G247" s="39"/>
      <c r="H247" s="39"/>
      <c r="I247" s="218"/>
      <c r="J247" s="39"/>
      <c r="K247" s="39"/>
      <c r="L247" s="43"/>
      <c r="M247" s="219"/>
      <c r="N247" s="220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131</v>
      </c>
      <c r="AU247" s="16" t="s">
        <v>86</v>
      </c>
    </row>
    <row r="248" s="2" customFormat="1" ht="24.15" customHeight="1">
      <c r="A248" s="37"/>
      <c r="B248" s="38"/>
      <c r="C248" s="203" t="s">
        <v>466</v>
      </c>
      <c r="D248" s="203" t="s">
        <v>125</v>
      </c>
      <c r="E248" s="204" t="s">
        <v>467</v>
      </c>
      <c r="F248" s="205" t="s">
        <v>468</v>
      </c>
      <c r="G248" s="206" t="s">
        <v>136</v>
      </c>
      <c r="H248" s="207">
        <v>122.726</v>
      </c>
      <c r="I248" s="208"/>
      <c r="J248" s="209">
        <f>ROUND(I248*H248,2)</f>
        <v>0</v>
      </c>
      <c r="K248" s="205" t="s">
        <v>129</v>
      </c>
      <c r="L248" s="43"/>
      <c r="M248" s="210" t="s">
        <v>19</v>
      </c>
      <c r="N248" s="211" t="s">
        <v>47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242</v>
      </c>
      <c r="AT248" s="214" t="s">
        <v>125</v>
      </c>
      <c r="AU248" s="214" t="s">
        <v>86</v>
      </c>
      <c r="AY248" s="16" t="s">
        <v>123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84</v>
      </c>
      <c r="BK248" s="215">
        <f>ROUND(I248*H248,2)</f>
        <v>0</v>
      </c>
      <c r="BL248" s="16" t="s">
        <v>242</v>
      </c>
      <c r="BM248" s="214" t="s">
        <v>469</v>
      </c>
    </row>
    <row r="249" s="2" customFormat="1">
      <c r="A249" s="37"/>
      <c r="B249" s="38"/>
      <c r="C249" s="39"/>
      <c r="D249" s="216" t="s">
        <v>131</v>
      </c>
      <c r="E249" s="39"/>
      <c r="F249" s="217" t="s">
        <v>470</v>
      </c>
      <c r="G249" s="39"/>
      <c r="H249" s="39"/>
      <c r="I249" s="218"/>
      <c r="J249" s="39"/>
      <c r="K249" s="39"/>
      <c r="L249" s="43"/>
      <c r="M249" s="219"/>
      <c r="N249" s="220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131</v>
      </c>
      <c r="AU249" s="16" t="s">
        <v>86</v>
      </c>
    </row>
    <row r="250" s="2" customFormat="1" ht="24.15" customHeight="1">
      <c r="A250" s="37"/>
      <c r="B250" s="38"/>
      <c r="C250" s="203" t="s">
        <v>294</v>
      </c>
      <c r="D250" s="203" t="s">
        <v>125</v>
      </c>
      <c r="E250" s="204" t="s">
        <v>471</v>
      </c>
      <c r="F250" s="205" t="s">
        <v>472</v>
      </c>
      <c r="G250" s="206" t="s">
        <v>136</v>
      </c>
      <c r="H250" s="207">
        <v>30.681999999999999</v>
      </c>
      <c r="I250" s="208"/>
      <c r="J250" s="209">
        <f>ROUND(I250*H250,2)</f>
        <v>0</v>
      </c>
      <c r="K250" s="205" t="s">
        <v>129</v>
      </c>
      <c r="L250" s="43"/>
      <c r="M250" s="210" t="s">
        <v>19</v>
      </c>
      <c r="N250" s="211" t="s">
        <v>47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242</v>
      </c>
      <c r="AT250" s="214" t="s">
        <v>125</v>
      </c>
      <c r="AU250" s="214" t="s">
        <v>86</v>
      </c>
      <c r="AY250" s="16" t="s">
        <v>123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84</v>
      </c>
      <c r="BK250" s="215">
        <f>ROUND(I250*H250,2)</f>
        <v>0</v>
      </c>
      <c r="BL250" s="16" t="s">
        <v>242</v>
      </c>
      <c r="BM250" s="214" t="s">
        <v>473</v>
      </c>
    </row>
    <row r="251" s="2" customFormat="1">
      <c r="A251" s="37"/>
      <c r="B251" s="38"/>
      <c r="C251" s="39"/>
      <c r="D251" s="216" t="s">
        <v>131</v>
      </c>
      <c r="E251" s="39"/>
      <c r="F251" s="217" t="s">
        <v>474</v>
      </c>
      <c r="G251" s="39"/>
      <c r="H251" s="39"/>
      <c r="I251" s="218"/>
      <c r="J251" s="39"/>
      <c r="K251" s="39"/>
      <c r="L251" s="43"/>
      <c r="M251" s="219"/>
      <c r="N251" s="220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131</v>
      </c>
      <c r="AU251" s="16" t="s">
        <v>86</v>
      </c>
    </row>
    <row r="252" s="2" customFormat="1" ht="16.5" customHeight="1">
      <c r="A252" s="37"/>
      <c r="B252" s="38"/>
      <c r="C252" s="203" t="s">
        <v>475</v>
      </c>
      <c r="D252" s="203" t="s">
        <v>125</v>
      </c>
      <c r="E252" s="204" t="s">
        <v>476</v>
      </c>
      <c r="F252" s="205" t="s">
        <v>477</v>
      </c>
      <c r="G252" s="206" t="s">
        <v>194</v>
      </c>
      <c r="H252" s="207">
        <v>116</v>
      </c>
      <c r="I252" s="208"/>
      <c r="J252" s="209">
        <f>ROUND(I252*H252,2)</f>
        <v>0</v>
      </c>
      <c r="K252" s="205" t="s">
        <v>129</v>
      </c>
      <c r="L252" s="43"/>
      <c r="M252" s="210" t="s">
        <v>19</v>
      </c>
      <c r="N252" s="211" t="s">
        <v>47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242</v>
      </c>
      <c r="AT252" s="214" t="s">
        <v>125</v>
      </c>
      <c r="AU252" s="214" t="s">
        <v>86</v>
      </c>
      <c r="AY252" s="16" t="s">
        <v>123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84</v>
      </c>
      <c r="BK252" s="215">
        <f>ROUND(I252*H252,2)</f>
        <v>0</v>
      </c>
      <c r="BL252" s="16" t="s">
        <v>242</v>
      </c>
      <c r="BM252" s="214" t="s">
        <v>478</v>
      </c>
    </row>
    <row r="253" s="2" customFormat="1">
      <c r="A253" s="37"/>
      <c r="B253" s="38"/>
      <c r="C253" s="39"/>
      <c r="D253" s="216" t="s">
        <v>131</v>
      </c>
      <c r="E253" s="39"/>
      <c r="F253" s="217" t="s">
        <v>479</v>
      </c>
      <c r="G253" s="39"/>
      <c r="H253" s="39"/>
      <c r="I253" s="218"/>
      <c r="J253" s="39"/>
      <c r="K253" s="39"/>
      <c r="L253" s="43"/>
      <c r="M253" s="219"/>
      <c r="N253" s="220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131</v>
      </c>
      <c r="AU253" s="16" t="s">
        <v>86</v>
      </c>
    </row>
    <row r="254" s="2" customFormat="1" ht="16.5" customHeight="1">
      <c r="A254" s="37"/>
      <c r="B254" s="38"/>
      <c r="C254" s="203" t="s">
        <v>480</v>
      </c>
      <c r="D254" s="203" t="s">
        <v>125</v>
      </c>
      <c r="E254" s="204" t="s">
        <v>481</v>
      </c>
      <c r="F254" s="205" t="s">
        <v>482</v>
      </c>
      <c r="G254" s="206" t="s">
        <v>170</v>
      </c>
      <c r="H254" s="207">
        <v>49</v>
      </c>
      <c r="I254" s="208"/>
      <c r="J254" s="209">
        <f>ROUND(I254*H254,2)</f>
        <v>0</v>
      </c>
      <c r="K254" s="205" t="s">
        <v>129</v>
      </c>
      <c r="L254" s="43"/>
      <c r="M254" s="210" t="s">
        <v>19</v>
      </c>
      <c r="N254" s="211" t="s">
        <v>47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242</v>
      </c>
      <c r="AT254" s="214" t="s">
        <v>125</v>
      </c>
      <c r="AU254" s="214" t="s">
        <v>86</v>
      </c>
      <c r="AY254" s="16" t="s">
        <v>123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84</v>
      </c>
      <c r="BK254" s="215">
        <f>ROUND(I254*H254,2)</f>
        <v>0</v>
      </c>
      <c r="BL254" s="16" t="s">
        <v>242</v>
      </c>
      <c r="BM254" s="214" t="s">
        <v>483</v>
      </c>
    </row>
    <row r="255" s="2" customFormat="1">
      <c r="A255" s="37"/>
      <c r="B255" s="38"/>
      <c r="C255" s="39"/>
      <c r="D255" s="216" t="s">
        <v>131</v>
      </c>
      <c r="E255" s="39"/>
      <c r="F255" s="217" t="s">
        <v>484</v>
      </c>
      <c r="G255" s="39"/>
      <c r="H255" s="39"/>
      <c r="I255" s="218"/>
      <c r="J255" s="39"/>
      <c r="K255" s="39"/>
      <c r="L255" s="43"/>
      <c r="M255" s="219"/>
      <c r="N255" s="22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131</v>
      </c>
      <c r="AU255" s="16" t="s">
        <v>86</v>
      </c>
    </row>
    <row r="256" s="2" customFormat="1" ht="16.5" customHeight="1">
      <c r="A256" s="37"/>
      <c r="B256" s="38"/>
      <c r="C256" s="203" t="s">
        <v>485</v>
      </c>
      <c r="D256" s="203" t="s">
        <v>125</v>
      </c>
      <c r="E256" s="204" t="s">
        <v>486</v>
      </c>
      <c r="F256" s="205" t="s">
        <v>487</v>
      </c>
      <c r="G256" s="206" t="s">
        <v>194</v>
      </c>
      <c r="H256" s="207">
        <v>116</v>
      </c>
      <c r="I256" s="208"/>
      <c r="J256" s="209">
        <f>ROUND(I256*H256,2)</f>
        <v>0</v>
      </c>
      <c r="K256" s="205" t="s">
        <v>129</v>
      </c>
      <c r="L256" s="43"/>
      <c r="M256" s="210" t="s">
        <v>19</v>
      </c>
      <c r="N256" s="211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242</v>
      </c>
      <c r="AT256" s="214" t="s">
        <v>125</v>
      </c>
      <c r="AU256" s="214" t="s">
        <v>86</v>
      </c>
      <c r="AY256" s="16" t="s">
        <v>123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242</v>
      </c>
      <c r="BM256" s="214" t="s">
        <v>488</v>
      </c>
    </row>
    <row r="257" s="2" customFormat="1">
      <c r="A257" s="37"/>
      <c r="B257" s="38"/>
      <c r="C257" s="39"/>
      <c r="D257" s="216" t="s">
        <v>131</v>
      </c>
      <c r="E257" s="39"/>
      <c r="F257" s="217" t="s">
        <v>489</v>
      </c>
      <c r="G257" s="39"/>
      <c r="H257" s="39"/>
      <c r="I257" s="218"/>
      <c r="J257" s="39"/>
      <c r="K257" s="39"/>
      <c r="L257" s="43"/>
      <c r="M257" s="219"/>
      <c r="N257" s="220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131</v>
      </c>
      <c r="AU257" s="16" t="s">
        <v>86</v>
      </c>
    </row>
    <row r="258" s="2" customFormat="1" ht="16.5" customHeight="1">
      <c r="A258" s="37"/>
      <c r="B258" s="38"/>
      <c r="C258" s="203" t="s">
        <v>490</v>
      </c>
      <c r="D258" s="203" t="s">
        <v>125</v>
      </c>
      <c r="E258" s="204" t="s">
        <v>491</v>
      </c>
      <c r="F258" s="205" t="s">
        <v>492</v>
      </c>
      <c r="G258" s="206" t="s">
        <v>170</v>
      </c>
      <c r="H258" s="207">
        <v>49</v>
      </c>
      <c r="I258" s="208"/>
      <c r="J258" s="209">
        <f>ROUND(I258*H258,2)</f>
        <v>0</v>
      </c>
      <c r="K258" s="205" t="s">
        <v>129</v>
      </c>
      <c r="L258" s="43"/>
      <c r="M258" s="210" t="s">
        <v>19</v>
      </c>
      <c r="N258" s="211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242</v>
      </c>
      <c r="AT258" s="214" t="s">
        <v>125</v>
      </c>
      <c r="AU258" s="214" t="s">
        <v>86</v>
      </c>
      <c r="AY258" s="16" t="s">
        <v>123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242</v>
      </c>
      <c r="BM258" s="214" t="s">
        <v>493</v>
      </c>
    </row>
    <row r="259" s="2" customFormat="1">
      <c r="A259" s="37"/>
      <c r="B259" s="38"/>
      <c r="C259" s="39"/>
      <c r="D259" s="216" t="s">
        <v>131</v>
      </c>
      <c r="E259" s="39"/>
      <c r="F259" s="217" t="s">
        <v>494</v>
      </c>
      <c r="G259" s="39"/>
      <c r="H259" s="39"/>
      <c r="I259" s="218"/>
      <c r="J259" s="39"/>
      <c r="K259" s="39"/>
      <c r="L259" s="43"/>
      <c r="M259" s="219"/>
      <c r="N259" s="220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131</v>
      </c>
      <c r="AU259" s="16" t="s">
        <v>86</v>
      </c>
    </row>
    <row r="260" s="2" customFormat="1" ht="16.5" customHeight="1">
      <c r="A260" s="37"/>
      <c r="B260" s="38"/>
      <c r="C260" s="203" t="s">
        <v>495</v>
      </c>
      <c r="D260" s="203" t="s">
        <v>125</v>
      </c>
      <c r="E260" s="204" t="s">
        <v>496</v>
      </c>
      <c r="F260" s="205" t="s">
        <v>497</v>
      </c>
      <c r="G260" s="206" t="s">
        <v>166</v>
      </c>
      <c r="H260" s="207">
        <v>52</v>
      </c>
      <c r="I260" s="208"/>
      <c r="J260" s="209">
        <f>ROUND(I260*H260,2)</f>
        <v>0</v>
      </c>
      <c r="K260" s="205" t="s">
        <v>129</v>
      </c>
      <c r="L260" s="43"/>
      <c r="M260" s="210" t="s">
        <v>19</v>
      </c>
      <c r="N260" s="211" t="s">
        <v>47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242</v>
      </c>
      <c r="AT260" s="214" t="s">
        <v>125</v>
      </c>
      <c r="AU260" s="214" t="s">
        <v>86</v>
      </c>
      <c r="AY260" s="16" t="s">
        <v>123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84</v>
      </c>
      <c r="BK260" s="215">
        <f>ROUND(I260*H260,2)</f>
        <v>0</v>
      </c>
      <c r="BL260" s="16" t="s">
        <v>242</v>
      </c>
      <c r="BM260" s="214" t="s">
        <v>498</v>
      </c>
    </row>
    <row r="261" s="2" customFormat="1">
      <c r="A261" s="37"/>
      <c r="B261" s="38"/>
      <c r="C261" s="39"/>
      <c r="D261" s="216" t="s">
        <v>131</v>
      </c>
      <c r="E261" s="39"/>
      <c r="F261" s="217" t="s">
        <v>499</v>
      </c>
      <c r="G261" s="39"/>
      <c r="H261" s="39"/>
      <c r="I261" s="218"/>
      <c r="J261" s="39"/>
      <c r="K261" s="39"/>
      <c r="L261" s="43"/>
      <c r="M261" s="219"/>
      <c r="N261" s="220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131</v>
      </c>
      <c r="AU261" s="16" t="s">
        <v>86</v>
      </c>
    </row>
    <row r="262" s="2" customFormat="1" ht="16.5" customHeight="1">
      <c r="A262" s="37"/>
      <c r="B262" s="38"/>
      <c r="C262" s="203" t="s">
        <v>299</v>
      </c>
      <c r="D262" s="203" t="s">
        <v>125</v>
      </c>
      <c r="E262" s="204" t="s">
        <v>500</v>
      </c>
      <c r="F262" s="205" t="s">
        <v>501</v>
      </c>
      <c r="G262" s="206" t="s">
        <v>166</v>
      </c>
      <c r="H262" s="207">
        <v>52</v>
      </c>
      <c r="I262" s="208"/>
      <c r="J262" s="209">
        <f>ROUND(I262*H262,2)</f>
        <v>0</v>
      </c>
      <c r="K262" s="205" t="s">
        <v>129</v>
      </c>
      <c r="L262" s="43"/>
      <c r="M262" s="210" t="s">
        <v>19</v>
      </c>
      <c r="N262" s="211" t="s">
        <v>47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242</v>
      </c>
      <c r="AT262" s="214" t="s">
        <v>125</v>
      </c>
      <c r="AU262" s="214" t="s">
        <v>86</v>
      </c>
      <c r="AY262" s="16" t="s">
        <v>123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84</v>
      </c>
      <c r="BK262" s="215">
        <f>ROUND(I262*H262,2)</f>
        <v>0</v>
      </c>
      <c r="BL262" s="16" t="s">
        <v>242</v>
      </c>
      <c r="BM262" s="214" t="s">
        <v>502</v>
      </c>
    </row>
    <row r="263" s="2" customFormat="1">
      <c r="A263" s="37"/>
      <c r="B263" s="38"/>
      <c r="C263" s="39"/>
      <c r="D263" s="216" t="s">
        <v>131</v>
      </c>
      <c r="E263" s="39"/>
      <c r="F263" s="217" t="s">
        <v>503</v>
      </c>
      <c r="G263" s="39"/>
      <c r="H263" s="39"/>
      <c r="I263" s="218"/>
      <c r="J263" s="39"/>
      <c r="K263" s="39"/>
      <c r="L263" s="43"/>
      <c r="M263" s="219"/>
      <c r="N263" s="220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131</v>
      </c>
      <c r="AU263" s="16" t="s">
        <v>86</v>
      </c>
    </row>
    <row r="264" s="2" customFormat="1" ht="16.5" customHeight="1">
      <c r="A264" s="37"/>
      <c r="B264" s="38"/>
      <c r="C264" s="203" t="s">
        <v>504</v>
      </c>
      <c r="D264" s="203" t="s">
        <v>125</v>
      </c>
      <c r="E264" s="204" t="s">
        <v>505</v>
      </c>
      <c r="F264" s="205" t="s">
        <v>506</v>
      </c>
      <c r="G264" s="206" t="s">
        <v>128</v>
      </c>
      <c r="H264" s="207">
        <v>192.80000000000001</v>
      </c>
      <c r="I264" s="208"/>
      <c r="J264" s="209">
        <f>ROUND(I264*H264,2)</f>
        <v>0</v>
      </c>
      <c r="K264" s="205" t="s">
        <v>129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242</v>
      </c>
      <c r="AT264" s="214" t="s">
        <v>125</v>
      </c>
      <c r="AU264" s="214" t="s">
        <v>86</v>
      </c>
      <c r="AY264" s="16" t="s">
        <v>123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242</v>
      </c>
      <c r="BM264" s="214" t="s">
        <v>507</v>
      </c>
    </row>
    <row r="265" s="2" customFormat="1">
      <c r="A265" s="37"/>
      <c r="B265" s="38"/>
      <c r="C265" s="39"/>
      <c r="D265" s="216" t="s">
        <v>131</v>
      </c>
      <c r="E265" s="39"/>
      <c r="F265" s="217" t="s">
        <v>508</v>
      </c>
      <c r="G265" s="39"/>
      <c r="H265" s="39"/>
      <c r="I265" s="218"/>
      <c r="J265" s="39"/>
      <c r="K265" s="39"/>
      <c r="L265" s="43"/>
      <c r="M265" s="219"/>
      <c r="N265" s="220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131</v>
      </c>
      <c r="AU265" s="16" t="s">
        <v>86</v>
      </c>
    </row>
    <row r="266" s="2" customFormat="1" ht="16.5" customHeight="1">
      <c r="A266" s="37"/>
      <c r="B266" s="38"/>
      <c r="C266" s="203" t="s">
        <v>303</v>
      </c>
      <c r="D266" s="203" t="s">
        <v>125</v>
      </c>
      <c r="E266" s="204" t="s">
        <v>509</v>
      </c>
      <c r="F266" s="205" t="s">
        <v>510</v>
      </c>
      <c r="G266" s="206" t="s">
        <v>128</v>
      </c>
      <c r="H266" s="207">
        <v>192.80000000000001</v>
      </c>
      <c r="I266" s="208"/>
      <c r="J266" s="209">
        <f>ROUND(I266*H266,2)</f>
        <v>0</v>
      </c>
      <c r="K266" s="205" t="s">
        <v>129</v>
      </c>
      <c r="L266" s="43"/>
      <c r="M266" s="210" t="s">
        <v>19</v>
      </c>
      <c r="N266" s="211" t="s">
        <v>47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242</v>
      </c>
      <c r="AT266" s="214" t="s">
        <v>125</v>
      </c>
      <c r="AU266" s="214" t="s">
        <v>86</v>
      </c>
      <c r="AY266" s="16" t="s">
        <v>123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84</v>
      </c>
      <c r="BK266" s="215">
        <f>ROUND(I266*H266,2)</f>
        <v>0</v>
      </c>
      <c r="BL266" s="16" t="s">
        <v>242</v>
      </c>
      <c r="BM266" s="214" t="s">
        <v>511</v>
      </c>
    </row>
    <row r="267" s="2" customFormat="1">
      <c r="A267" s="37"/>
      <c r="B267" s="38"/>
      <c r="C267" s="39"/>
      <c r="D267" s="216" t="s">
        <v>131</v>
      </c>
      <c r="E267" s="39"/>
      <c r="F267" s="217" t="s">
        <v>512</v>
      </c>
      <c r="G267" s="39"/>
      <c r="H267" s="39"/>
      <c r="I267" s="218"/>
      <c r="J267" s="39"/>
      <c r="K267" s="39"/>
      <c r="L267" s="43"/>
      <c r="M267" s="219"/>
      <c r="N267" s="220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131</v>
      </c>
      <c r="AU267" s="16" t="s">
        <v>86</v>
      </c>
    </row>
    <row r="268" s="2" customFormat="1" ht="16.5" customHeight="1">
      <c r="A268" s="37"/>
      <c r="B268" s="38"/>
      <c r="C268" s="203" t="s">
        <v>513</v>
      </c>
      <c r="D268" s="203" t="s">
        <v>125</v>
      </c>
      <c r="E268" s="204" t="s">
        <v>514</v>
      </c>
      <c r="F268" s="205" t="s">
        <v>515</v>
      </c>
      <c r="G268" s="206" t="s">
        <v>128</v>
      </c>
      <c r="H268" s="207">
        <v>1042</v>
      </c>
      <c r="I268" s="208"/>
      <c r="J268" s="209">
        <f>ROUND(I268*H268,2)</f>
        <v>0</v>
      </c>
      <c r="K268" s="205" t="s">
        <v>129</v>
      </c>
      <c r="L268" s="43"/>
      <c r="M268" s="210" t="s">
        <v>19</v>
      </c>
      <c r="N268" s="211" t="s">
        <v>47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242</v>
      </c>
      <c r="AT268" s="214" t="s">
        <v>125</v>
      </c>
      <c r="AU268" s="214" t="s">
        <v>86</v>
      </c>
      <c r="AY268" s="16" t="s">
        <v>123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84</v>
      </c>
      <c r="BK268" s="215">
        <f>ROUND(I268*H268,2)</f>
        <v>0</v>
      </c>
      <c r="BL268" s="16" t="s">
        <v>242</v>
      </c>
      <c r="BM268" s="214" t="s">
        <v>516</v>
      </c>
    </row>
    <row r="269" s="2" customFormat="1">
      <c r="A269" s="37"/>
      <c r="B269" s="38"/>
      <c r="C269" s="39"/>
      <c r="D269" s="216" t="s">
        <v>131</v>
      </c>
      <c r="E269" s="39"/>
      <c r="F269" s="217" t="s">
        <v>517</v>
      </c>
      <c r="G269" s="39"/>
      <c r="H269" s="39"/>
      <c r="I269" s="218"/>
      <c r="J269" s="39"/>
      <c r="K269" s="39"/>
      <c r="L269" s="43"/>
      <c r="M269" s="219"/>
      <c r="N269" s="220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131</v>
      </c>
      <c r="AU269" s="16" t="s">
        <v>86</v>
      </c>
    </row>
    <row r="270" s="2" customFormat="1" ht="16.5" customHeight="1">
      <c r="A270" s="37"/>
      <c r="B270" s="38"/>
      <c r="C270" s="203" t="s">
        <v>308</v>
      </c>
      <c r="D270" s="203" t="s">
        <v>125</v>
      </c>
      <c r="E270" s="204" t="s">
        <v>518</v>
      </c>
      <c r="F270" s="205" t="s">
        <v>519</v>
      </c>
      <c r="G270" s="206" t="s">
        <v>520</v>
      </c>
      <c r="H270" s="207">
        <v>7</v>
      </c>
      <c r="I270" s="208"/>
      <c r="J270" s="209">
        <f>ROUND(I270*H270,2)</f>
        <v>0</v>
      </c>
      <c r="K270" s="205" t="s">
        <v>129</v>
      </c>
      <c r="L270" s="43"/>
      <c r="M270" s="210" t="s">
        <v>19</v>
      </c>
      <c r="N270" s="211" t="s">
        <v>47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242</v>
      </c>
      <c r="AT270" s="214" t="s">
        <v>125</v>
      </c>
      <c r="AU270" s="214" t="s">
        <v>86</v>
      </c>
      <c r="AY270" s="16" t="s">
        <v>123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84</v>
      </c>
      <c r="BK270" s="215">
        <f>ROUND(I270*H270,2)</f>
        <v>0</v>
      </c>
      <c r="BL270" s="16" t="s">
        <v>242</v>
      </c>
      <c r="BM270" s="214" t="s">
        <v>521</v>
      </c>
    </row>
    <row r="271" s="2" customFormat="1">
      <c r="A271" s="37"/>
      <c r="B271" s="38"/>
      <c r="C271" s="39"/>
      <c r="D271" s="216" t="s">
        <v>131</v>
      </c>
      <c r="E271" s="39"/>
      <c r="F271" s="217" t="s">
        <v>522</v>
      </c>
      <c r="G271" s="39"/>
      <c r="H271" s="39"/>
      <c r="I271" s="218"/>
      <c r="J271" s="39"/>
      <c r="K271" s="39"/>
      <c r="L271" s="43"/>
      <c r="M271" s="219"/>
      <c r="N271" s="220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131</v>
      </c>
      <c r="AU271" s="16" t="s">
        <v>86</v>
      </c>
    </row>
    <row r="272" s="12" customFormat="1" ht="25.92" customHeight="1">
      <c r="A272" s="12"/>
      <c r="B272" s="187"/>
      <c r="C272" s="188"/>
      <c r="D272" s="189" t="s">
        <v>75</v>
      </c>
      <c r="E272" s="190" t="s">
        <v>523</v>
      </c>
      <c r="F272" s="190" t="s">
        <v>524</v>
      </c>
      <c r="G272" s="188"/>
      <c r="H272" s="188"/>
      <c r="I272" s="191"/>
      <c r="J272" s="192">
        <f>BK272</f>
        <v>0</v>
      </c>
      <c r="K272" s="188"/>
      <c r="L272" s="193"/>
      <c r="M272" s="194"/>
      <c r="N272" s="195"/>
      <c r="O272" s="195"/>
      <c r="P272" s="196">
        <f>P273</f>
        <v>0</v>
      </c>
      <c r="Q272" s="195"/>
      <c r="R272" s="196">
        <f>R273</f>
        <v>0</v>
      </c>
      <c r="S272" s="195"/>
      <c r="T272" s="197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98" t="s">
        <v>130</v>
      </c>
      <c r="AT272" s="199" t="s">
        <v>75</v>
      </c>
      <c r="AU272" s="199" t="s">
        <v>76</v>
      </c>
      <c r="AY272" s="198" t="s">
        <v>123</v>
      </c>
      <c r="BK272" s="200">
        <f>BK273</f>
        <v>0</v>
      </c>
    </row>
    <row r="273" s="12" customFormat="1" ht="22.8" customHeight="1">
      <c r="A273" s="12"/>
      <c r="B273" s="187"/>
      <c r="C273" s="188"/>
      <c r="D273" s="189" t="s">
        <v>75</v>
      </c>
      <c r="E273" s="201" t="s">
        <v>525</v>
      </c>
      <c r="F273" s="201" t="s">
        <v>526</v>
      </c>
      <c r="G273" s="188"/>
      <c r="H273" s="188"/>
      <c r="I273" s="191"/>
      <c r="J273" s="202">
        <f>BK273</f>
        <v>0</v>
      </c>
      <c r="K273" s="188"/>
      <c r="L273" s="193"/>
      <c r="M273" s="194"/>
      <c r="N273" s="195"/>
      <c r="O273" s="195"/>
      <c r="P273" s="196">
        <f>SUM(P274:P296)</f>
        <v>0</v>
      </c>
      <c r="Q273" s="195"/>
      <c r="R273" s="196">
        <f>SUM(R274:R296)</f>
        <v>0</v>
      </c>
      <c r="S273" s="195"/>
      <c r="T273" s="197">
        <f>SUM(T274:T296)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98" t="s">
        <v>130</v>
      </c>
      <c r="AT273" s="199" t="s">
        <v>75</v>
      </c>
      <c r="AU273" s="199" t="s">
        <v>84</v>
      </c>
      <c r="AY273" s="198" t="s">
        <v>123</v>
      </c>
      <c r="BK273" s="200">
        <f>SUM(BK274:BK296)</f>
        <v>0</v>
      </c>
    </row>
    <row r="274" s="2" customFormat="1" ht="16.5" customHeight="1">
      <c r="A274" s="37"/>
      <c r="B274" s="38"/>
      <c r="C274" s="203" t="s">
        <v>692</v>
      </c>
      <c r="D274" s="203" t="s">
        <v>125</v>
      </c>
      <c r="E274" s="204" t="s">
        <v>693</v>
      </c>
      <c r="F274" s="205" t="s">
        <v>694</v>
      </c>
      <c r="G274" s="206" t="s">
        <v>128</v>
      </c>
      <c r="H274" s="207">
        <v>175</v>
      </c>
      <c r="I274" s="208"/>
      <c r="J274" s="209">
        <f>ROUND(I274*H274,2)</f>
        <v>0</v>
      </c>
      <c r="K274" s="205" t="s">
        <v>19</v>
      </c>
      <c r="L274" s="43"/>
      <c r="M274" s="210" t="s">
        <v>19</v>
      </c>
      <c r="N274" s="211" t="s">
        <v>47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530</v>
      </c>
      <c r="AT274" s="214" t="s">
        <v>125</v>
      </c>
      <c r="AU274" s="214" t="s">
        <v>86</v>
      </c>
      <c r="AY274" s="16" t="s">
        <v>123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84</v>
      </c>
      <c r="BK274" s="215">
        <f>ROUND(I274*H274,2)</f>
        <v>0</v>
      </c>
      <c r="BL274" s="16" t="s">
        <v>530</v>
      </c>
      <c r="BM274" s="214" t="s">
        <v>695</v>
      </c>
    </row>
    <row r="275" s="2" customFormat="1" ht="16.5" customHeight="1">
      <c r="A275" s="37"/>
      <c r="B275" s="38"/>
      <c r="C275" s="221" t="s">
        <v>312</v>
      </c>
      <c r="D275" s="221" t="s">
        <v>133</v>
      </c>
      <c r="E275" s="222" t="s">
        <v>696</v>
      </c>
      <c r="F275" s="223" t="s">
        <v>697</v>
      </c>
      <c r="G275" s="224" t="s">
        <v>128</v>
      </c>
      <c r="H275" s="225">
        <v>175</v>
      </c>
      <c r="I275" s="226"/>
      <c r="J275" s="227">
        <f>ROUND(I275*H275,2)</f>
        <v>0</v>
      </c>
      <c r="K275" s="223" t="s">
        <v>129</v>
      </c>
      <c r="L275" s="228"/>
      <c r="M275" s="229" t="s">
        <v>19</v>
      </c>
      <c r="N275" s="230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530</v>
      </c>
      <c r="AT275" s="214" t="s">
        <v>133</v>
      </c>
      <c r="AU275" s="214" t="s">
        <v>86</v>
      </c>
      <c r="AY275" s="16" t="s">
        <v>123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530</v>
      </c>
      <c r="BM275" s="214" t="s">
        <v>698</v>
      </c>
    </row>
    <row r="276" s="2" customFormat="1" ht="16.5" customHeight="1">
      <c r="A276" s="37"/>
      <c r="B276" s="38"/>
      <c r="C276" s="203" t="s">
        <v>527</v>
      </c>
      <c r="D276" s="203" t="s">
        <v>125</v>
      </c>
      <c r="E276" s="204" t="s">
        <v>528</v>
      </c>
      <c r="F276" s="205" t="s">
        <v>529</v>
      </c>
      <c r="G276" s="206" t="s">
        <v>128</v>
      </c>
      <c r="H276" s="207">
        <v>865</v>
      </c>
      <c r="I276" s="208"/>
      <c r="J276" s="209">
        <f>ROUND(I276*H276,2)</f>
        <v>0</v>
      </c>
      <c r="K276" s="205" t="s">
        <v>19</v>
      </c>
      <c r="L276" s="43"/>
      <c r="M276" s="210" t="s">
        <v>19</v>
      </c>
      <c r="N276" s="211" t="s">
        <v>47</v>
      </c>
      <c r="O276" s="83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4" t="s">
        <v>530</v>
      </c>
      <c r="AT276" s="214" t="s">
        <v>125</v>
      </c>
      <c r="AU276" s="214" t="s">
        <v>86</v>
      </c>
      <c r="AY276" s="16" t="s">
        <v>123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84</v>
      </c>
      <c r="BK276" s="215">
        <f>ROUND(I276*H276,2)</f>
        <v>0</v>
      </c>
      <c r="BL276" s="16" t="s">
        <v>530</v>
      </c>
      <c r="BM276" s="214" t="s">
        <v>531</v>
      </c>
    </row>
    <row r="277" s="2" customFormat="1" ht="16.5" customHeight="1">
      <c r="A277" s="37"/>
      <c r="B277" s="38"/>
      <c r="C277" s="221" t="s">
        <v>317</v>
      </c>
      <c r="D277" s="221" t="s">
        <v>133</v>
      </c>
      <c r="E277" s="222" t="s">
        <v>532</v>
      </c>
      <c r="F277" s="223" t="s">
        <v>533</v>
      </c>
      <c r="G277" s="224" t="s">
        <v>128</v>
      </c>
      <c r="H277" s="225">
        <v>865</v>
      </c>
      <c r="I277" s="226"/>
      <c r="J277" s="227">
        <f>ROUND(I277*H277,2)</f>
        <v>0</v>
      </c>
      <c r="K277" s="223" t="s">
        <v>129</v>
      </c>
      <c r="L277" s="228"/>
      <c r="M277" s="229" t="s">
        <v>19</v>
      </c>
      <c r="N277" s="230" t="s">
        <v>47</v>
      </c>
      <c r="O277" s="83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530</v>
      </c>
      <c r="AT277" s="214" t="s">
        <v>133</v>
      </c>
      <c r="AU277" s="214" t="s">
        <v>86</v>
      </c>
      <c r="AY277" s="16" t="s">
        <v>123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84</v>
      </c>
      <c r="BK277" s="215">
        <f>ROUND(I277*H277,2)</f>
        <v>0</v>
      </c>
      <c r="BL277" s="16" t="s">
        <v>530</v>
      </c>
      <c r="BM277" s="214" t="s">
        <v>534</v>
      </c>
    </row>
    <row r="278" s="2" customFormat="1" ht="16.5" customHeight="1">
      <c r="A278" s="37"/>
      <c r="B278" s="38"/>
      <c r="C278" s="203" t="s">
        <v>535</v>
      </c>
      <c r="D278" s="203" t="s">
        <v>125</v>
      </c>
      <c r="E278" s="204" t="s">
        <v>536</v>
      </c>
      <c r="F278" s="205" t="s">
        <v>537</v>
      </c>
      <c r="G278" s="206" t="s">
        <v>128</v>
      </c>
      <c r="H278" s="207">
        <v>1042</v>
      </c>
      <c r="I278" s="208"/>
      <c r="J278" s="209">
        <f>ROUND(I278*H278,2)</f>
        <v>0</v>
      </c>
      <c r="K278" s="205" t="s">
        <v>19</v>
      </c>
      <c r="L278" s="43"/>
      <c r="M278" s="210" t="s">
        <v>19</v>
      </c>
      <c r="N278" s="211" t="s">
        <v>47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530</v>
      </c>
      <c r="AT278" s="214" t="s">
        <v>125</v>
      </c>
      <c r="AU278" s="214" t="s">
        <v>86</v>
      </c>
      <c r="AY278" s="16" t="s">
        <v>123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84</v>
      </c>
      <c r="BK278" s="215">
        <f>ROUND(I278*H278,2)</f>
        <v>0</v>
      </c>
      <c r="BL278" s="16" t="s">
        <v>530</v>
      </c>
      <c r="BM278" s="214" t="s">
        <v>538</v>
      </c>
    </row>
    <row r="279" s="2" customFormat="1" ht="16.5" customHeight="1">
      <c r="A279" s="37"/>
      <c r="B279" s="38"/>
      <c r="C279" s="221" t="s">
        <v>321</v>
      </c>
      <c r="D279" s="221" t="s">
        <v>133</v>
      </c>
      <c r="E279" s="222" t="s">
        <v>539</v>
      </c>
      <c r="F279" s="223" t="s">
        <v>540</v>
      </c>
      <c r="G279" s="224" t="s">
        <v>128</v>
      </c>
      <c r="H279" s="225">
        <v>1042</v>
      </c>
      <c r="I279" s="226"/>
      <c r="J279" s="227">
        <f>ROUND(I279*H279,2)</f>
        <v>0</v>
      </c>
      <c r="K279" s="223" t="s">
        <v>129</v>
      </c>
      <c r="L279" s="228"/>
      <c r="M279" s="229" t="s">
        <v>19</v>
      </c>
      <c r="N279" s="230" t="s">
        <v>47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530</v>
      </c>
      <c r="AT279" s="214" t="s">
        <v>133</v>
      </c>
      <c r="AU279" s="214" t="s">
        <v>86</v>
      </c>
      <c r="AY279" s="16" t="s">
        <v>123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84</v>
      </c>
      <c r="BK279" s="215">
        <f>ROUND(I279*H279,2)</f>
        <v>0</v>
      </c>
      <c r="BL279" s="16" t="s">
        <v>530</v>
      </c>
      <c r="BM279" s="214" t="s">
        <v>541</v>
      </c>
    </row>
    <row r="280" s="2" customFormat="1" ht="16.5" customHeight="1">
      <c r="A280" s="37"/>
      <c r="B280" s="38"/>
      <c r="C280" s="203" t="s">
        <v>542</v>
      </c>
      <c r="D280" s="203" t="s">
        <v>125</v>
      </c>
      <c r="E280" s="204" t="s">
        <v>543</v>
      </c>
      <c r="F280" s="205" t="s">
        <v>544</v>
      </c>
      <c r="G280" s="206" t="s">
        <v>128</v>
      </c>
      <c r="H280" s="207">
        <v>600</v>
      </c>
      <c r="I280" s="208"/>
      <c r="J280" s="209">
        <f>ROUND(I280*H280,2)</f>
        <v>0</v>
      </c>
      <c r="K280" s="205" t="s">
        <v>19</v>
      </c>
      <c r="L280" s="43"/>
      <c r="M280" s="210" t="s">
        <v>19</v>
      </c>
      <c r="N280" s="211" t="s">
        <v>47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530</v>
      </c>
      <c r="AT280" s="214" t="s">
        <v>125</v>
      </c>
      <c r="AU280" s="214" t="s">
        <v>86</v>
      </c>
      <c r="AY280" s="16" t="s">
        <v>123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84</v>
      </c>
      <c r="BK280" s="215">
        <f>ROUND(I280*H280,2)</f>
        <v>0</v>
      </c>
      <c r="BL280" s="16" t="s">
        <v>530</v>
      </c>
      <c r="BM280" s="214" t="s">
        <v>545</v>
      </c>
    </row>
    <row r="281" s="2" customFormat="1" ht="16.5" customHeight="1">
      <c r="A281" s="37"/>
      <c r="B281" s="38"/>
      <c r="C281" s="203" t="s">
        <v>327</v>
      </c>
      <c r="D281" s="203" t="s">
        <v>125</v>
      </c>
      <c r="E281" s="204" t="s">
        <v>546</v>
      </c>
      <c r="F281" s="205" t="s">
        <v>547</v>
      </c>
      <c r="G281" s="206" t="s">
        <v>188</v>
      </c>
      <c r="H281" s="207">
        <v>132</v>
      </c>
      <c r="I281" s="208"/>
      <c r="J281" s="209">
        <f>ROUND(I281*H281,2)</f>
        <v>0</v>
      </c>
      <c r="K281" s="205" t="s">
        <v>19</v>
      </c>
      <c r="L281" s="43"/>
      <c r="M281" s="210" t="s">
        <v>19</v>
      </c>
      <c r="N281" s="211" t="s">
        <v>47</v>
      </c>
      <c r="O281" s="83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4" t="s">
        <v>530</v>
      </c>
      <c r="AT281" s="214" t="s">
        <v>125</v>
      </c>
      <c r="AU281" s="214" t="s">
        <v>86</v>
      </c>
      <c r="AY281" s="16" t="s">
        <v>123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84</v>
      </c>
      <c r="BK281" s="215">
        <f>ROUND(I281*H281,2)</f>
        <v>0</v>
      </c>
      <c r="BL281" s="16" t="s">
        <v>530</v>
      </c>
      <c r="BM281" s="214" t="s">
        <v>548</v>
      </c>
    </row>
    <row r="282" s="2" customFormat="1" ht="21.75" customHeight="1">
      <c r="A282" s="37"/>
      <c r="B282" s="38"/>
      <c r="C282" s="221" t="s">
        <v>549</v>
      </c>
      <c r="D282" s="221" t="s">
        <v>133</v>
      </c>
      <c r="E282" s="222" t="s">
        <v>550</v>
      </c>
      <c r="F282" s="223" t="s">
        <v>551</v>
      </c>
      <c r="G282" s="224" t="s">
        <v>166</v>
      </c>
      <c r="H282" s="225">
        <v>132</v>
      </c>
      <c r="I282" s="226"/>
      <c r="J282" s="227">
        <f>ROUND(I282*H282,2)</f>
        <v>0</v>
      </c>
      <c r="K282" s="223" t="s">
        <v>129</v>
      </c>
      <c r="L282" s="228"/>
      <c r="M282" s="229" t="s">
        <v>19</v>
      </c>
      <c r="N282" s="230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530</v>
      </c>
      <c r="AT282" s="214" t="s">
        <v>133</v>
      </c>
      <c r="AU282" s="214" t="s">
        <v>86</v>
      </c>
      <c r="AY282" s="16" t="s">
        <v>123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530</v>
      </c>
      <c r="BM282" s="214" t="s">
        <v>552</v>
      </c>
    </row>
    <row r="283" s="2" customFormat="1" ht="16.5" customHeight="1">
      <c r="A283" s="37"/>
      <c r="B283" s="38"/>
      <c r="C283" s="203" t="s">
        <v>332</v>
      </c>
      <c r="D283" s="203" t="s">
        <v>125</v>
      </c>
      <c r="E283" s="204" t="s">
        <v>553</v>
      </c>
      <c r="F283" s="205" t="s">
        <v>554</v>
      </c>
      <c r="G283" s="206" t="s">
        <v>188</v>
      </c>
      <c r="H283" s="207">
        <v>88</v>
      </c>
      <c r="I283" s="208"/>
      <c r="J283" s="209">
        <f>ROUND(I283*H283,2)</f>
        <v>0</v>
      </c>
      <c r="K283" s="205" t="s">
        <v>19</v>
      </c>
      <c r="L283" s="43"/>
      <c r="M283" s="210" t="s">
        <v>19</v>
      </c>
      <c r="N283" s="211" t="s">
        <v>47</v>
      </c>
      <c r="O283" s="83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4" t="s">
        <v>530</v>
      </c>
      <c r="AT283" s="214" t="s">
        <v>125</v>
      </c>
      <c r="AU283" s="214" t="s">
        <v>86</v>
      </c>
      <c r="AY283" s="16" t="s">
        <v>123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84</v>
      </c>
      <c r="BK283" s="215">
        <f>ROUND(I283*H283,2)</f>
        <v>0</v>
      </c>
      <c r="BL283" s="16" t="s">
        <v>530</v>
      </c>
      <c r="BM283" s="214" t="s">
        <v>555</v>
      </c>
    </row>
    <row r="284" s="2" customFormat="1" ht="21.75" customHeight="1">
      <c r="A284" s="37"/>
      <c r="B284" s="38"/>
      <c r="C284" s="221" t="s">
        <v>556</v>
      </c>
      <c r="D284" s="221" t="s">
        <v>133</v>
      </c>
      <c r="E284" s="222" t="s">
        <v>557</v>
      </c>
      <c r="F284" s="223" t="s">
        <v>558</v>
      </c>
      <c r="G284" s="224" t="s">
        <v>166</v>
      </c>
      <c r="H284" s="225">
        <v>88</v>
      </c>
      <c r="I284" s="226"/>
      <c r="J284" s="227">
        <f>ROUND(I284*H284,2)</f>
        <v>0</v>
      </c>
      <c r="K284" s="223" t="s">
        <v>129</v>
      </c>
      <c r="L284" s="228"/>
      <c r="M284" s="229" t="s">
        <v>19</v>
      </c>
      <c r="N284" s="230" t="s">
        <v>47</v>
      </c>
      <c r="O284" s="83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4" t="s">
        <v>530</v>
      </c>
      <c r="AT284" s="214" t="s">
        <v>133</v>
      </c>
      <c r="AU284" s="214" t="s">
        <v>86</v>
      </c>
      <c r="AY284" s="16" t="s">
        <v>123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6" t="s">
        <v>84</v>
      </c>
      <c r="BK284" s="215">
        <f>ROUND(I284*H284,2)</f>
        <v>0</v>
      </c>
      <c r="BL284" s="16" t="s">
        <v>530</v>
      </c>
      <c r="BM284" s="214" t="s">
        <v>559</v>
      </c>
    </row>
    <row r="285" s="2" customFormat="1" ht="16.5" customHeight="1">
      <c r="A285" s="37"/>
      <c r="B285" s="38"/>
      <c r="C285" s="203" t="s">
        <v>338</v>
      </c>
      <c r="D285" s="203" t="s">
        <v>125</v>
      </c>
      <c r="E285" s="204" t="s">
        <v>560</v>
      </c>
      <c r="F285" s="205" t="s">
        <v>561</v>
      </c>
      <c r="G285" s="206" t="s">
        <v>188</v>
      </c>
      <c r="H285" s="207">
        <v>24</v>
      </c>
      <c r="I285" s="208"/>
      <c r="J285" s="209">
        <f>ROUND(I285*H285,2)</f>
        <v>0</v>
      </c>
      <c r="K285" s="205" t="s">
        <v>19</v>
      </c>
      <c r="L285" s="43"/>
      <c r="M285" s="210" t="s">
        <v>19</v>
      </c>
      <c r="N285" s="211" t="s">
        <v>47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530</v>
      </c>
      <c r="AT285" s="214" t="s">
        <v>125</v>
      </c>
      <c r="AU285" s="214" t="s">
        <v>86</v>
      </c>
      <c r="AY285" s="16" t="s">
        <v>123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84</v>
      </c>
      <c r="BK285" s="215">
        <f>ROUND(I285*H285,2)</f>
        <v>0</v>
      </c>
      <c r="BL285" s="16" t="s">
        <v>530</v>
      </c>
      <c r="BM285" s="214" t="s">
        <v>562</v>
      </c>
    </row>
    <row r="286" s="2" customFormat="1" ht="16.5" customHeight="1">
      <c r="A286" s="37"/>
      <c r="B286" s="38"/>
      <c r="C286" s="221" t="s">
        <v>563</v>
      </c>
      <c r="D286" s="221" t="s">
        <v>133</v>
      </c>
      <c r="E286" s="222" t="s">
        <v>564</v>
      </c>
      <c r="F286" s="223" t="s">
        <v>565</v>
      </c>
      <c r="G286" s="224" t="s">
        <v>166</v>
      </c>
      <c r="H286" s="225">
        <v>24</v>
      </c>
      <c r="I286" s="226"/>
      <c r="J286" s="227">
        <f>ROUND(I286*H286,2)</f>
        <v>0</v>
      </c>
      <c r="K286" s="223" t="s">
        <v>129</v>
      </c>
      <c r="L286" s="228"/>
      <c r="M286" s="229" t="s">
        <v>19</v>
      </c>
      <c r="N286" s="230" t="s">
        <v>47</v>
      </c>
      <c r="O286" s="83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4" t="s">
        <v>530</v>
      </c>
      <c r="AT286" s="214" t="s">
        <v>133</v>
      </c>
      <c r="AU286" s="214" t="s">
        <v>86</v>
      </c>
      <c r="AY286" s="16" t="s">
        <v>123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84</v>
      </c>
      <c r="BK286" s="215">
        <f>ROUND(I286*H286,2)</f>
        <v>0</v>
      </c>
      <c r="BL286" s="16" t="s">
        <v>530</v>
      </c>
      <c r="BM286" s="214" t="s">
        <v>566</v>
      </c>
    </row>
    <row r="287" s="2" customFormat="1" ht="16.5" customHeight="1">
      <c r="A287" s="37"/>
      <c r="B287" s="38"/>
      <c r="C287" s="203" t="s">
        <v>343</v>
      </c>
      <c r="D287" s="203" t="s">
        <v>125</v>
      </c>
      <c r="E287" s="204" t="s">
        <v>567</v>
      </c>
      <c r="F287" s="205" t="s">
        <v>568</v>
      </c>
      <c r="G287" s="206" t="s">
        <v>188</v>
      </c>
      <c r="H287" s="207">
        <v>14</v>
      </c>
      <c r="I287" s="208"/>
      <c r="J287" s="209">
        <f>ROUND(I287*H287,2)</f>
        <v>0</v>
      </c>
      <c r="K287" s="205" t="s">
        <v>19</v>
      </c>
      <c r="L287" s="43"/>
      <c r="M287" s="210" t="s">
        <v>19</v>
      </c>
      <c r="N287" s="211" t="s">
        <v>47</v>
      </c>
      <c r="O287" s="83"/>
      <c r="P287" s="212">
        <f>O287*H287</f>
        <v>0</v>
      </c>
      <c r="Q287" s="212">
        <v>0</v>
      </c>
      <c r="R287" s="212">
        <f>Q287*H287</f>
        <v>0</v>
      </c>
      <c r="S287" s="212">
        <v>0</v>
      </c>
      <c r="T287" s="213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4" t="s">
        <v>530</v>
      </c>
      <c r="AT287" s="214" t="s">
        <v>125</v>
      </c>
      <c r="AU287" s="214" t="s">
        <v>86</v>
      </c>
      <c r="AY287" s="16" t="s">
        <v>123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6" t="s">
        <v>84</v>
      </c>
      <c r="BK287" s="215">
        <f>ROUND(I287*H287,2)</f>
        <v>0</v>
      </c>
      <c r="BL287" s="16" t="s">
        <v>530</v>
      </c>
      <c r="BM287" s="214" t="s">
        <v>569</v>
      </c>
    </row>
    <row r="288" s="2" customFormat="1" ht="16.5" customHeight="1">
      <c r="A288" s="37"/>
      <c r="B288" s="38"/>
      <c r="C288" s="221" t="s">
        <v>570</v>
      </c>
      <c r="D288" s="221" t="s">
        <v>133</v>
      </c>
      <c r="E288" s="222" t="s">
        <v>571</v>
      </c>
      <c r="F288" s="223" t="s">
        <v>572</v>
      </c>
      <c r="G288" s="224" t="s">
        <v>166</v>
      </c>
      <c r="H288" s="225">
        <v>7</v>
      </c>
      <c r="I288" s="226"/>
      <c r="J288" s="227">
        <f>ROUND(I288*H288,2)</f>
        <v>0</v>
      </c>
      <c r="K288" s="223" t="s">
        <v>129</v>
      </c>
      <c r="L288" s="228"/>
      <c r="M288" s="229" t="s">
        <v>19</v>
      </c>
      <c r="N288" s="230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530</v>
      </c>
      <c r="AT288" s="214" t="s">
        <v>133</v>
      </c>
      <c r="AU288" s="214" t="s">
        <v>86</v>
      </c>
      <c r="AY288" s="16" t="s">
        <v>123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530</v>
      </c>
      <c r="BM288" s="214" t="s">
        <v>573</v>
      </c>
    </row>
    <row r="289" s="2" customFormat="1" ht="16.5" customHeight="1">
      <c r="A289" s="37"/>
      <c r="B289" s="38"/>
      <c r="C289" s="221" t="s">
        <v>349</v>
      </c>
      <c r="D289" s="221" t="s">
        <v>133</v>
      </c>
      <c r="E289" s="222" t="s">
        <v>574</v>
      </c>
      <c r="F289" s="223" t="s">
        <v>575</v>
      </c>
      <c r="G289" s="224" t="s">
        <v>166</v>
      </c>
      <c r="H289" s="225">
        <v>7</v>
      </c>
      <c r="I289" s="226"/>
      <c r="J289" s="227">
        <f>ROUND(I289*H289,2)</f>
        <v>0</v>
      </c>
      <c r="K289" s="223" t="s">
        <v>19</v>
      </c>
      <c r="L289" s="228"/>
      <c r="M289" s="229" t="s">
        <v>19</v>
      </c>
      <c r="N289" s="230" t="s">
        <v>47</v>
      </c>
      <c r="O289" s="83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4" t="s">
        <v>530</v>
      </c>
      <c r="AT289" s="214" t="s">
        <v>133</v>
      </c>
      <c r="AU289" s="214" t="s">
        <v>86</v>
      </c>
      <c r="AY289" s="16" t="s">
        <v>123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84</v>
      </c>
      <c r="BK289" s="215">
        <f>ROUND(I289*H289,2)</f>
        <v>0</v>
      </c>
      <c r="BL289" s="16" t="s">
        <v>530</v>
      </c>
      <c r="BM289" s="214" t="s">
        <v>576</v>
      </c>
    </row>
    <row r="290" s="2" customFormat="1" ht="16.5" customHeight="1">
      <c r="A290" s="37"/>
      <c r="B290" s="38"/>
      <c r="C290" s="203" t="s">
        <v>577</v>
      </c>
      <c r="D290" s="203" t="s">
        <v>125</v>
      </c>
      <c r="E290" s="204" t="s">
        <v>578</v>
      </c>
      <c r="F290" s="205" t="s">
        <v>579</v>
      </c>
      <c r="G290" s="206" t="s">
        <v>580</v>
      </c>
      <c r="H290" s="207">
        <v>10</v>
      </c>
      <c r="I290" s="208"/>
      <c r="J290" s="209">
        <f>ROUND(I290*H290,2)</f>
        <v>0</v>
      </c>
      <c r="K290" s="205" t="s">
        <v>19</v>
      </c>
      <c r="L290" s="43"/>
      <c r="M290" s="210" t="s">
        <v>19</v>
      </c>
      <c r="N290" s="211" t="s">
        <v>47</v>
      </c>
      <c r="O290" s="83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4" t="s">
        <v>530</v>
      </c>
      <c r="AT290" s="214" t="s">
        <v>125</v>
      </c>
      <c r="AU290" s="214" t="s">
        <v>86</v>
      </c>
      <c r="AY290" s="16" t="s">
        <v>123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6" t="s">
        <v>84</v>
      </c>
      <c r="BK290" s="215">
        <f>ROUND(I290*H290,2)</f>
        <v>0</v>
      </c>
      <c r="BL290" s="16" t="s">
        <v>530</v>
      </c>
      <c r="BM290" s="214" t="s">
        <v>581</v>
      </c>
    </row>
    <row r="291" s="2" customFormat="1" ht="16.5" customHeight="1">
      <c r="A291" s="37"/>
      <c r="B291" s="38"/>
      <c r="C291" s="203" t="s">
        <v>582</v>
      </c>
      <c r="D291" s="203" t="s">
        <v>125</v>
      </c>
      <c r="E291" s="204" t="s">
        <v>583</v>
      </c>
      <c r="F291" s="205" t="s">
        <v>584</v>
      </c>
      <c r="G291" s="206" t="s">
        <v>128</v>
      </c>
      <c r="H291" s="207">
        <v>6230</v>
      </c>
      <c r="I291" s="208"/>
      <c r="J291" s="209">
        <f>ROUND(I291*H291,2)</f>
        <v>0</v>
      </c>
      <c r="K291" s="205" t="s">
        <v>19</v>
      </c>
      <c r="L291" s="43"/>
      <c r="M291" s="210" t="s">
        <v>19</v>
      </c>
      <c r="N291" s="211" t="s">
        <v>47</v>
      </c>
      <c r="O291" s="83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4" t="s">
        <v>530</v>
      </c>
      <c r="AT291" s="214" t="s">
        <v>125</v>
      </c>
      <c r="AU291" s="214" t="s">
        <v>86</v>
      </c>
      <c r="AY291" s="16" t="s">
        <v>123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84</v>
      </c>
      <c r="BK291" s="215">
        <f>ROUND(I291*H291,2)</f>
        <v>0</v>
      </c>
      <c r="BL291" s="16" t="s">
        <v>530</v>
      </c>
      <c r="BM291" s="214" t="s">
        <v>585</v>
      </c>
    </row>
    <row r="292" s="2" customFormat="1" ht="16.5" customHeight="1">
      <c r="A292" s="37"/>
      <c r="B292" s="38"/>
      <c r="C292" s="203" t="s">
        <v>360</v>
      </c>
      <c r="D292" s="203" t="s">
        <v>125</v>
      </c>
      <c r="E292" s="204" t="s">
        <v>586</v>
      </c>
      <c r="F292" s="205" t="s">
        <v>587</v>
      </c>
      <c r="G292" s="206" t="s">
        <v>128</v>
      </c>
      <c r="H292" s="207">
        <v>1042</v>
      </c>
      <c r="I292" s="208"/>
      <c r="J292" s="209">
        <f>ROUND(I292*H292,2)</f>
        <v>0</v>
      </c>
      <c r="K292" s="205" t="s">
        <v>19</v>
      </c>
      <c r="L292" s="43"/>
      <c r="M292" s="210" t="s">
        <v>19</v>
      </c>
      <c r="N292" s="211" t="s">
        <v>47</v>
      </c>
      <c r="O292" s="83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4" t="s">
        <v>530</v>
      </c>
      <c r="AT292" s="214" t="s">
        <v>125</v>
      </c>
      <c r="AU292" s="214" t="s">
        <v>86</v>
      </c>
      <c r="AY292" s="16" t="s">
        <v>123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84</v>
      </c>
      <c r="BK292" s="215">
        <f>ROUND(I292*H292,2)</f>
        <v>0</v>
      </c>
      <c r="BL292" s="16" t="s">
        <v>530</v>
      </c>
      <c r="BM292" s="214" t="s">
        <v>588</v>
      </c>
    </row>
    <row r="293" s="2" customFormat="1" ht="16.5" customHeight="1">
      <c r="A293" s="37"/>
      <c r="B293" s="38"/>
      <c r="C293" s="203" t="s">
        <v>699</v>
      </c>
      <c r="D293" s="203" t="s">
        <v>125</v>
      </c>
      <c r="E293" s="204" t="s">
        <v>700</v>
      </c>
      <c r="F293" s="205" t="s">
        <v>701</v>
      </c>
      <c r="G293" s="206" t="s">
        <v>128</v>
      </c>
      <c r="H293" s="207">
        <v>28</v>
      </c>
      <c r="I293" s="208"/>
      <c r="J293" s="209">
        <f>ROUND(I293*H293,2)</f>
        <v>0</v>
      </c>
      <c r="K293" s="205" t="s">
        <v>19</v>
      </c>
      <c r="L293" s="43"/>
      <c r="M293" s="210" t="s">
        <v>19</v>
      </c>
      <c r="N293" s="211" t="s">
        <v>47</v>
      </c>
      <c r="O293" s="83"/>
      <c r="P293" s="212">
        <f>O293*H293</f>
        <v>0</v>
      </c>
      <c r="Q293" s="212">
        <v>0</v>
      </c>
      <c r="R293" s="212">
        <f>Q293*H293</f>
        <v>0</v>
      </c>
      <c r="S293" s="212">
        <v>0</v>
      </c>
      <c r="T293" s="213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4" t="s">
        <v>530</v>
      </c>
      <c r="AT293" s="214" t="s">
        <v>125</v>
      </c>
      <c r="AU293" s="214" t="s">
        <v>86</v>
      </c>
      <c r="AY293" s="16" t="s">
        <v>123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6" t="s">
        <v>84</v>
      </c>
      <c r="BK293" s="215">
        <f>ROUND(I293*H293,2)</f>
        <v>0</v>
      </c>
      <c r="BL293" s="16" t="s">
        <v>530</v>
      </c>
      <c r="BM293" s="214" t="s">
        <v>702</v>
      </c>
    </row>
    <row r="294" s="2" customFormat="1" ht="16.5" customHeight="1">
      <c r="A294" s="37"/>
      <c r="B294" s="38"/>
      <c r="C294" s="203" t="s">
        <v>365</v>
      </c>
      <c r="D294" s="203" t="s">
        <v>125</v>
      </c>
      <c r="E294" s="204" t="s">
        <v>703</v>
      </c>
      <c r="F294" s="205" t="s">
        <v>704</v>
      </c>
      <c r="G294" s="206" t="s">
        <v>188</v>
      </c>
      <c r="H294" s="207">
        <v>2</v>
      </c>
      <c r="I294" s="208"/>
      <c r="J294" s="209">
        <f>ROUND(I294*H294,2)</f>
        <v>0</v>
      </c>
      <c r="K294" s="205" t="s">
        <v>19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530</v>
      </c>
      <c r="AT294" s="214" t="s">
        <v>125</v>
      </c>
      <c r="AU294" s="214" t="s">
        <v>86</v>
      </c>
      <c r="AY294" s="16" t="s">
        <v>123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530</v>
      </c>
      <c r="BM294" s="214" t="s">
        <v>705</v>
      </c>
    </row>
    <row r="295" s="2" customFormat="1" ht="16.5" customHeight="1">
      <c r="A295" s="37"/>
      <c r="B295" s="38"/>
      <c r="C295" s="221" t="s">
        <v>589</v>
      </c>
      <c r="D295" s="221" t="s">
        <v>133</v>
      </c>
      <c r="E295" s="222" t="s">
        <v>590</v>
      </c>
      <c r="F295" s="223" t="s">
        <v>591</v>
      </c>
      <c r="G295" s="224" t="s">
        <v>592</v>
      </c>
      <c r="H295" s="225">
        <v>15600</v>
      </c>
      <c r="I295" s="226"/>
      <c r="J295" s="227">
        <f>ROUND(I295*H295,2)</f>
        <v>0</v>
      </c>
      <c r="K295" s="223" t="s">
        <v>19</v>
      </c>
      <c r="L295" s="228"/>
      <c r="M295" s="229" t="s">
        <v>19</v>
      </c>
      <c r="N295" s="230" t="s">
        <v>47</v>
      </c>
      <c r="O295" s="83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4" t="s">
        <v>530</v>
      </c>
      <c r="AT295" s="214" t="s">
        <v>133</v>
      </c>
      <c r="AU295" s="214" t="s">
        <v>86</v>
      </c>
      <c r="AY295" s="16" t="s">
        <v>123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6" t="s">
        <v>84</v>
      </c>
      <c r="BK295" s="215">
        <f>ROUND(I295*H295,2)</f>
        <v>0</v>
      </c>
      <c r="BL295" s="16" t="s">
        <v>530</v>
      </c>
      <c r="BM295" s="214" t="s">
        <v>593</v>
      </c>
    </row>
    <row r="296" s="2" customFormat="1">
      <c r="A296" s="37"/>
      <c r="B296" s="38"/>
      <c r="C296" s="39"/>
      <c r="D296" s="231" t="s">
        <v>142</v>
      </c>
      <c r="E296" s="39"/>
      <c r="F296" s="232" t="s">
        <v>594</v>
      </c>
      <c r="G296" s="39"/>
      <c r="H296" s="39"/>
      <c r="I296" s="218"/>
      <c r="J296" s="39"/>
      <c r="K296" s="39"/>
      <c r="L296" s="43"/>
      <c r="M296" s="219"/>
      <c r="N296" s="220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142</v>
      </c>
      <c r="AU296" s="16" t="s">
        <v>86</v>
      </c>
    </row>
    <row r="297" s="12" customFormat="1" ht="25.92" customHeight="1">
      <c r="A297" s="12"/>
      <c r="B297" s="187"/>
      <c r="C297" s="188"/>
      <c r="D297" s="189" t="s">
        <v>75</v>
      </c>
      <c r="E297" s="190" t="s">
        <v>595</v>
      </c>
      <c r="F297" s="190" t="s">
        <v>596</v>
      </c>
      <c r="G297" s="188"/>
      <c r="H297" s="188"/>
      <c r="I297" s="191"/>
      <c r="J297" s="192">
        <f>BK297</f>
        <v>0</v>
      </c>
      <c r="K297" s="188"/>
      <c r="L297" s="193"/>
      <c r="M297" s="194"/>
      <c r="N297" s="195"/>
      <c r="O297" s="195"/>
      <c r="P297" s="196">
        <f>P298+P312+P313</f>
        <v>0</v>
      </c>
      <c r="Q297" s="195"/>
      <c r="R297" s="196">
        <f>R298+R312+R313</f>
        <v>0</v>
      </c>
      <c r="S297" s="195"/>
      <c r="T297" s="197">
        <f>T298+T312+T313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98" t="s">
        <v>147</v>
      </c>
      <c r="AT297" s="199" t="s">
        <v>75</v>
      </c>
      <c r="AU297" s="199" t="s">
        <v>76</v>
      </c>
      <c r="AY297" s="198" t="s">
        <v>123</v>
      </c>
      <c r="BK297" s="200">
        <f>BK298+BK312+BK313</f>
        <v>0</v>
      </c>
    </row>
    <row r="298" s="12" customFormat="1" ht="22.8" customHeight="1">
      <c r="A298" s="12"/>
      <c r="B298" s="187"/>
      <c r="C298" s="188"/>
      <c r="D298" s="189" t="s">
        <v>75</v>
      </c>
      <c r="E298" s="201" t="s">
        <v>597</v>
      </c>
      <c r="F298" s="201" t="s">
        <v>598</v>
      </c>
      <c r="G298" s="188"/>
      <c r="H298" s="188"/>
      <c r="I298" s="191"/>
      <c r="J298" s="202">
        <f>BK298</f>
        <v>0</v>
      </c>
      <c r="K298" s="188"/>
      <c r="L298" s="193"/>
      <c r="M298" s="194"/>
      <c r="N298" s="195"/>
      <c r="O298" s="195"/>
      <c r="P298" s="196">
        <f>SUM(P299:P311)</f>
        <v>0</v>
      </c>
      <c r="Q298" s="195"/>
      <c r="R298" s="196">
        <f>SUM(R299:R311)</f>
        <v>0</v>
      </c>
      <c r="S298" s="195"/>
      <c r="T298" s="197">
        <f>SUM(T299:T311)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98" t="s">
        <v>147</v>
      </c>
      <c r="AT298" s="199" t="s">
        <v>75</v>
      </c>
      <c r="AU298" s="199" t="s">
        <v>84</v>
      </c>
      <c r="AY298" s="198" t="s">
        <v>123</v>
      </c>
      <c r="BK298" s="200">
        <f>SUM(BK299:BK311)</f>
        <v>0</v>
      </c>
    </row>
    <row r="299" s="2" customFormat="1" ht="16.5" customHeight="1">
      <c r="A299" s="37"/>
      <c r="B299" s="38"/>
      <c r="C299" s="203" t="s">
        <v>369</v>
      </c>
      <c r="D299" s="203" t="s">
        <v>125</v>
      </c>
      <c r="E299" s="204" t="s">
        <v>599</v>
      </c>
      <c r="F299" s="205" t="s">
        <v>600</v>
      </c>
      <c r="G299" s="206" t="s">
        <v>601</v>
      </c>
      <c r="H299" s="207">
        <v>1.042</v>
      </c>
      <c r="I299" s="208"/>
      <c r="J299" s="209">
        <f>ROUND(I299*H299,2)</f>
        <v>0</v>
      </c>
      <c r="K299" s="205" t="s">
        <v>129</v>
      </c>
      <c r="L299" s="43"/>
      <c r="M299" s="210" t="s">
        <v>19</v>
      </c>
      <c r="N299" s="211" t="s">
        <v>47</v>
      </c>
      <c r="O299" s="83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4" t="s">
        <v>130</v>
      </c>
      <c r="AT299" s="214" t="s">
        <v>125</v>
      </c>
      <c r="AU299" s="214" t="s">
        <v>86</v>
      </c>
      <c r="AY299" s="16" t="s">
        <v>123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6" t="s">
        <v>84</v>
      </c>
      <c r="BK299" s="215">
        <f>ROUND(I299*H299,2)</f>
        <v>0</v>
      </c>
      <c r="BL299" s="16" t="s">
        <v>130</v>
      </c>
      <c r="BM299" s="214" t="s">
        <v>602</v>
      </c>
    </row>
    <row r="300" s="2" customFormat="1">
      <c r="A300" s="37"/>
      <c r="B300" s="38"/>
      <c r="C300" s="39"/>
      <c r="D300" s="216" t="s">
        <v>131</v>
      </c>
      <c r="E300" s="39"/>
      <c r="F300" s="217" t="s">
        <v>603</v>
      </c>
      <c r="G300" s="39"/>
      <c r="H300" s="39"/>
      <c r="I300" s="218"/>
      <c r="J300" s="39"/>
      <c r="K300" s="39"/>
      <c r="L300" s="43"/>
      <c r="M300" s="219"/>
      <c r="N300" s="220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131</v>
      </c>
      <c r="AU300" s="16" t="s">
        <v>86</v>
      </c>
    </row>
    <row r="301" s="2" customFormat="1">
      <c r="A301" s="37"/>
      <c r="B301" s="38"/>
      <c r="C301" s="39"/>
      <c r="D301" s="231" t="s">
        <v>142</v>
      </c>
      <c r="E301" s="39"/>
      <c r="F301" s="232" t="s">
        <v>604</v>
      </c>
      <c r="G301" s="39"/>
      <c r="H301" s="39"/>
      <c r="I301" s="218"/>
      <c r="J301" s="39"/>
      <c r="K301" s="39"/>
      <c r="L301" s="43"/>
      <c r="M301" s="219"/>
      <c r="N301" s="220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142</v>
      </c>
      <c r="AU301" s="16" t="s">
        <v>86</v>
      </c>
    </row>
    <row r="302" s="2" customFormat="1" ht="16.5" customHeight="1">
      <c r="A302" s="37"/>
      <c r="B302" s="38"/>
      <c r="C302" s="203" t="s">
        <v>605</v>
      </c>
      <c r="D302" s="203" t="s">
        <v>125</v>
      </c>
      <c r="E302" s="204" t="s">
        <v>606</v>
      </c>
      <c r="F302" s="205" t="s">
        <v>607</v>
      </c>
      <c r="G302" s="206" t="s">
        <v>601</v>
      </c>
      <c r="H302" s="207">
        <v>6.2519999999999998</v>
      </c>
      <c r="I302" s="208"/>
      <c r="J302" s="209">
        <f>ROUND(I302*H302,2)</f>
        <v>0</v>
      </c>
      <c r="K302" s="205" t="s">
        <v>129</v>
      </c>
      <c r="L302" s="43"/>
      <c r="M302" s="210" t="s">
        <v>19</v>
      </c>
      <c r="N302" s="211" t="s">
        <v>47</v>
      </c>
      <c r="O302" s="83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130</v>
      </c>
      <c r="AT302" s="214" t="s">
        <v>125</v>
      </c>
      <c r="AU302" s="214" t="s">
        <v>86</v>
      </c>
      <c r="AY302" s="16" t="s">
        <v>123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84</v>
      </c>
      <c r="BK302" s="215">
        <f>ROUND(I302*H302,2)</f>
        <v>0</v>
      </c>
      <c r="BL302" s="16" t="s">
        <v>130</v>
      </c>
      <c r="BM302" s="214" t="s">
        <v>608</v>
      </c>
    </row>
    <row r="303" s="2" customFormat="1">
      <c r="A303" s="37"/>
      <c r="B303" s="38"/>
      <c r="C303" s="39"/>
      <c r="D303" s="216" t="s">
        <v>131</v>
      </c>
      <c r="E303" s="39"/>
      <c r="F303" s="217" t="s">
        <v>609</v>
      </c>
      <c r="G303" s="39"/>
      <c r="H303" s="39"/>
      <c r="I303" s="218"/>
      <c r="J303" s="39"/>
      <c r="K303" s="39"/>
      <c r="L303" s="43"/>
      <c r="M303" s="219"/>
      <c r="N303" s="220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131</v>
      </c>
      <c r="AU303" s="16" t="s">
        <v>86</v>
      </c>
    </row>
    <row r="304" s="2" customFormat="1">
      <c r="A304" s="37"/>
      <c r="B304" s="38"/>
      <c r="C304" s="39"/>
      <c r="D304" s="231" t="s">
        <v>142</v>
      </c>
      <c r="E304" s="39"/>
      <c r="F304" s="232" t="s">
        <v>610</v>
      </c>
      <c r="G304" s="39"/>
      <c r="H304" s="39"/>
      <c r="I304" s="218"/>
      <c r="J304" s="39"/>
      <c r="K304" s="39"/>
      <c r="L304" s="43"/>
      <c r="M304" s="219"/>
      <c r="N304" s="220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142</v>
      </c>
      <c r="AU304" s="16" t="s">
        <v>86</v>
      </c>
    </row>
    <row r="305" s="2" customFormat="1" ht="16.5" customHeight="1">
      <c r="A305" s="37"/>
      <c r="B305" s="38"/>
      <c r="C305" s="203" t="s">
        <v>374</v>
      </c>
      <c r="D305" s="203" t="s">
        <v>125</v>
      </c>
      <c r="E305" s="204" t="s">
        <v>611</v>
      </c>
      <c r="F305" s="205" t="s">
        <v>612</v>
      </c>
      <c r="G305" s="206" t="s">
        <v>188</v>
      </c>
      <c r="H305" s="207">
        <v>7</v>
      </c>
      <c r="I305" s="208"/>
      <c r="J305" s="209">
        <f>ROUND(I305*H305,2)</f>
        <v>0</v>
      </c>
      <c r="K305" s="205" t="s">
        <v>129</v>
      </c>
      <c r="L305" s="43"/>
      <c r="M305" s="210" t="s">
        <v>19</v>
      </c>
      <c r="N305" s="211" t="s">
        <v>47</v>
      </c>
      <c r="O305" s="83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4" t="s">
        <v>130</v>
      </c>
      <c r="AT305" s="214" t="s">
        <v>125</v>
      </c>
      <c r="AU305" s="214" t="s">
        <v>86</v>
      </c>
      <c r="AY305" s="16" t="s">
        <v>123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84</v>
      </c>
      <c r="BK305" s="215">
        <f>ROUND(I305*H305,2)</f>
        <v>0</v>
      </c>
      <c r="BL305" s="16" t="s">
        <v>130</v>
      </c>
      <c r="BM305" s="214" t="s">
        <v>613</v>
      </c>
    </row>
    <row r="306" s="2" customFormat="1">
      <c r="A306" s="37"/>
      <c r="B306" s="38"/>
      <c r="C306" s="39"/>
      <c r="D306" s="216" t="s">
        <v>131</v>
      </c>
      <c r="E306" s="39"/>
      <c r="F306" s="217" t="s">
        <v>614</v>
      </c>
      <c r="G306" s="39"/>
      <c r="H306" s="39"/>
      <c r="I306" s="218"/>
      <c r="J306" s="39"/>
      <c r="K306" s="39"/>
      <c r="L306" s="43"/>
      <c r="M306" s="219"/>
      <c r="N306" s="220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131</v>
      </c>
      <c r="AU306" s="16" t="s">
        <v>86</v>
      </c>
    </row>
    <row r="307" s="2" customFormat="1">
      <c r="A307" s="37"/>
      <c r="B307" s="38"/>
      <c r="C307" s="39"/>
      <c r="D307" s="231" t="s">
        <v>142</v>
      </c>
      <c r="E307" s="39"/>
      <c r="F307" s="232" t="s">
        <v>615</v>
      </c>
      <c r="G307" s="39"/>
      <c r="H307" s="39"/>
      <c r="I307" s="218"/>
      <c r="J307" s="39"/>
      <c r="K307" s="39"/>
      <c r="L307" s="43"/>
      <c r="M307" s="219"/>
      <c r="N307" s="220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142</v>
      </c>
      <c r="AU307" s="16" t="s">
        <v>86</v>
      </c>
    </row>
    <row r="308" s="2" customFormat="1" ht="16.5" customHeight="1">
      <c r="A308" s="37"/>
      <c r="B308" s="38"/>
      <c r="C308" s="203" t="s">
        <v>616</v>
      </c>
      <c r="D308" s="203" t="s">
        <v>125</v>
      </c>
      <c r="E308" s="204" t="s">
        <v>617</v>
      </c>
      <c r="F308" s="205" t="s">
        <v>618</v>
      </c>
      <c r="G308" s="206" t="s">
        <v>188</v>
      </c>
      <c r="H308" s="207">
        <v>6</v>
      </c>
      <c r="I308" s="208"/>
      <c r="J308" s="209">
        <f>ROUND(I308*H308,2)</f>
        <v>0</v>
      </c>
      <c r="K308" s="205" t="s">
        <v>129</v>
      </c>
      <c r="L308" s="43"/>
      <c r="M308" s="210" t="s">
        <v>19</v>
      </c>
      <c r="N308" s="211" t="s">
        <v>47</v>
      </c>
      <c r="O308" s="83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4" t="s">
        <v>130</v>
      </c>
      <c r="AT308" s="214" t="s">
        <v>125</v>
      </c>
      <c r="AU308" s="214" t="s">
        <v>86</v>
      </c>
      <c r="AY308" s="16" t="s">
        <v>123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6" t="s">
        <v>84</v>
      </c>
      <c r="BK308" s="215">
        <f>ROUND(I308*H308,2)</f>
        <v>0</v>
      </c>
      <c r="BL308" s="16" t="s">
        <v>130</v>
      </c>
      <c r="BM308" s="214" t="s">
        <v>619</v>
      </c>
    </row>
    <row r="309" s="2" customFormat="1">
      <c r="A309" s="37"/>
      <c r="B309" s="38"/>
      <c r="C309" s="39"/>
      <c r="D309" s="216" t="s">
        <v>131</v>
      </c>
      <c r="E309" s="39"/>
      <c r="F309" s="217" t="s">
        <v>620</v>
      </c>
      <c r="G309" s="39"/>
      <c r="H309" s="39"/>
      <c r="I309" s="218"/>
      <c r="J309" s="39"/>
      <c r="K309" s="39"/>
      <c r="L309" s="43"/>
      <c r="M309" s="219"/>
      <c r="N309" s="220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131</v>
      </c>
      <c r="AU309" s="16" t="s">
        <v>86</v>
      </c>
    </row>
    <row r="310" s="2" customFormat="1" ht="24.15" customHeight="1">
      <c r="A310" s="37"/>
      <c r="B310" s="38"/>
      <c r="C310" s="203" t="s">
        <v>426</v>
      </c>
      <c r="D310" s="203" t="s">
        <v>125</v>
      </c>
      <c r="E310" s="204" t="s">
        <v>621</v>
      </c>
      <c r="F310" s="205" t="s">
        <v>622</v>
      </c>
      <c r="G310" s="206" t="s">
        <v>455</v>
      </c>
      <c r="H310" s="207">
        <v>1</v>
      </c>
      <c r="I310" s="208"/>
      <c r="J310" s="209">
        <f>ROUND(I310*H310,2)</f>
        <v>0</v>
      </c>
      <c r="K310" s="205" t="s">
        <v>19</v>
      </c>
      <c r="L310" s="43"/>
      <c r="M310" s="210" t="s">
        <v>19</v>
      </c>
      <c r="N310" s="211" t="s">
        <v>47</v>
      </c>
      <c r="O310" s="83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4" t="s">
        <v>623</v>
      </c>
      <c r="AT310" s="214" t="s">
        <v>125</v>
      </c>
      <c r="AU310" s="214" t="s">
        <v>86</v>
      </c>
      <c r="AY310" s="16" t="s">
        <v>123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84</v>
      </c>
      <c r="BK310" s="215">
        <f>ROUND(I310*H310,2)</f>
        <v>0</v>
      </c>
      <c r="BL310" s="16" t="s">
        <v>623</v>
      </c>
      <c r="BM310" s="214" t="s">
        <v>706</v>
      </c>
    </row>
    <row r="311" s="2" customFormat="1" ht="37.8" customHeight="1">
      <c r="A311" s="37"/>
      <c r="B311" s="38"/>
      <c r="C311" s="203" t="s">
        <v>625</v>
      </c>
      <c r="D311" s="203" t="s">
        <v>125</v>
      </c>
      <c r="E311" s="204" t="s">
        <v>626</v>
      </c>
      <c r="F311" s="205" t="s">
        <v>627</v>
      </c>
      <c r="G311" s="206" t="s">
        <v>455</v>
      </c>
      <c r="H311" s="207">
        <v>1</v>
      </c>
      <c r="I311" s="208"/>
      <c r="J311" s="209">
        <f>ROUND(I311*H311,2)</f>
        <v>0</v>
      </c>
      <c r="K311" s="205" t="s">
        <v>19</v>
      </c>
      <c r="L311" s="43"/>
      <c r="M311" s="210" t="s">
        <v>19</v>
      </c>
      <c r="N311" s="211" t="s">
        <v>47</v>
      </c>
      <c r="O311" s="83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4" t="s">
        <v>623</v>
      </c>
      <c r="AT311" s="214" t="s">
        <v>125</v>
      </c>
      <c r="AU311" s="214" t="s">
        <v>86</v>
      </c>
      <c r="AY311" s="16" t="s">
        <v>123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84</v>
      </c>
      <c r="BK311" s="215">
        <f>ROUND(I311*H311,2)</f>
        <v>0</v>
      </c>
      <c r="BL311" s="16" t="s">
        <v>623</v>
      </c>
      <c r="BM311" s="214" t="s">
        <v>707</v>
      </c>
    </row>
    <row r="312" s="12" customFormat="1" ht="22.8" customHeight="1">
      <c r="A312" s="12"/>
      <c r="B312" s="187"/>
      <c r="C312" s="188"/>
      <c r="D312" s="189" t="s">
        <v>75</v>
      </c>
      <c r="E312" s="201" t="s">
        <v>629</v>
      </c>
      <c r="F312" s="201" t="s">
        <v>630</v>
      </c>
      <c r="G312" s="188"/>
      <c r="H312" s="188"/>
      <c r="I312" s="191"/>
      <c r="J312" s="202">
        <f>BK312</f>
        <v>0</v>
      </c>
      <c r="K312" s="188"/>
      <c r="L312" s="193"/>
      <c r="M312" s="194"/>
      <c r="N312" s="195"/>
      <c r="O312" s="195"/>
      <c r="P312" s="196">
        <v>0</v>
      </c>
      <c r="Q312" s="195"/>
      <c r="R312" s="196">
        <v>0</v>
      </c>
      <c r="S312" s="195"/>
      <c r="T312" s="197"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8" t="s">
        <v>84</v>
      </c>
      <c r="AT312" s="199" t="s">
        <v>75</v>
      </c>
      <c r="AU312" s="199" t="s">
        <v>84</v>
      </c>
      <c r="AY312" s="198" t="s">
        <v>123</v>
      </c>
      <c r="BK312" s="200">
        <v>0</v>
      </c>
    </row>
    <row r="313" s="12" customFormat="1" ht="22.8" customHeight="1">
      <c r="A313" s="12"/>
      <c r="B313" s="187"/>
      <c r="C313" s="188"/>
      <c r="D313" s="189" t="s">
        <v>75</v>
      </c>
      <c r="E313" s="201" t="s">
        <v>631</v>
      </c>
      <c r="F313" s="201" t="s">
        <v>632</v>
      </c>
      <c r="G313" s="188"/>
      <c r="H313" s="188"/>
      <c r="I313" s="191"/>
      <c r="J313" s="202">
        <f>BK313</f>
        <v>0</v>
      </c>
      <c r="K313" s="188"/>
      <c r="L313" s="193"/>
      <c r="M313" s="194"/>
      <c r="N313" s="195"/>
      <c r="O313" s="195"/>
      <c r="P313" s="196">
        <f>SUM(P314:P356)</f>
        <v>0</v>
      </c>
      <c r="Q313" s="195"/>
      <c r="R313" s="196">
        <f>SUM(R314:R356)</f>
        <v>0</v>
      </c>
      <c r="S313" s="195"/>
      <c r="T313" s="197">
        <f>SUM(T314:T356)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8" t="s">
        <v>130</v>
      </c>
      <c r="AT313" s="199" t="s">
        <v>75</v>
      </c>
      <c r="AU313" s="199" t="s">
        <v>84</v>
      </c>
      <c r="AY313" s="198" t="s">
        <v>123</v>
      </c>
      <c r="BK313" s="200">
        <f>SUM(BK314:BK356)</f>
        <v>0</v>
      </c>
    </row>
    <row r="314" s="2" customFormat="1" ht="24.15" customHeight="1">
      <c r="A314" s="37"/>
      <c r="B314" s="38"/>
      <c r="C314" s="203" t="s">
        <v>380</v>
      </c>
      <c r="D314" s="203" t="s">
        <v>125</v>
      </c>
      <c r="E314" s="204" t="s">
        <v>279</v>
      </c>
      <c r="F314" s="205" t="s">
        <v>280</v>
      </c>
      <c r="G314" s="206" t="s">
        <v>194</v>
      </c>
      <c r="H314" s="207">
        <v>145.59999999999999</v>
      </c>
      <c r="I314" s="208"/>
      <c r="J314" s="209">
        <f>ROUND(I314*H314,2)</f>
        <v>0</v>
      </c>
      <c r="K314" s="205" t="s">
        <v>129</v>
      </c>
      <c r="L314" s="43"/>
      <c r="M314" s="210" t="s">
        <v>19</v>
      </c>
      <c r="N314" s="211" t="s">
        <v>47</v>
      </c>
      <c r="O314" s="83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4" t="s">
        <v>530</v>
      </c>
      <c r="AT314" s="214" t="s">
        <v>125</v>
      </c>
      <c r="AU314" s="214" t="s">
        <v>86</v>
      </c>
      <c r="AY314" s="16" t="s">
        <v>123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84</v>
      </c>
      <c r="BK314" s="215">
        <f>ROUND(I314*H314,2)</f>
        <v>0</v>
      </c>
      <c r="BL314" s="16" t="s">
        <v>530</v>
      </c>
      <c r="BM314" s="214" t="s">
        <v>633</v>
      </c>
    </row>
    <row r="315" s="2" customFormat="1">
      <c r="A315" s="37"/>
      <c r="B315" s="38"/>
      <c r="C315" s="39"/>
      <c r="D315" s="216" t="s">
        <v>131</v>
      </c>
      <c r="E315" s="39"/>
      <c r="F315" s="217" t="s">
        <v>282</v>
      </c>
      <c r="G315" s="39"/>
      <c r="H315" s="39"/>
      <c r="I315" s="218"/>
      <c r="J315" s="39"/>
      <c r="K315" s="39"/>
      <c r="L315" s="43"/>
      <c r="M315" s="219"/>
      <c r="N315" s="220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131</v>
      </c>
      <c r="AU315" s="16" t="s">
        <v>86</v>
      </c>
    </row>
    <row r="316" s="2" customFormat="1" ht="24.15" customHeight="1">
      <c r="A316" s="37"/>
      <c r="B316" s="38"/>
      <c r="C316" s="203" t="s">
        <v>634</v>
      </c>
      <c r="D316" s="203" t="s">
        <v>125</v>
      </c>
      <c r="E316" s="204" t="s">
        <v>283</v>
      </c>
      <c r="F316" s="205" t="s">
        <v>284</v>
      </c>
      <c r="G316" s="206" t="s">
        <v>194</v>
      </c>
      <c r="H316" s="207">
        <v>3.2000000000000002</v>
      </c>
      <c r="I316" s="208"/>
      <c r="J316" s="209">
        <f>ROUND(I316*H316,2)</f>
        <v>0</v>
      </c>
      <c r="K316" s="205" t="s">
        <v>129</v>
      </c>
      <c r="L316" s="43"/>
      <c r="M316" s="210" t="s">
        <v>19</v>
      </c>
      <c r="N316" s="211" t="s">
        <v>47</v>
      </c>
      <c r="O316" s="83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4" t="s">
        <v>530</v>
      </c>
      <c r="AT316" s="214" t="s">
        <v>125</v>
      </c>
      <c r="AU316" s="214" t="s">
        <v>86</v>
      </c>
      <c r="AY316" s="16" t="s">
        <v>123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84</v>
      </c>
      <c r="BK316" s="215">
        <f>ROUND(I316*H316,2)</f>
        <v>0</v>
      </c>
      <c r="BL316" s="16" t="s">
        <v>530</v>
      </c>
      <c r="BM316" s="214" t="s">
        <v>635</v>
      </c>
    </row>
    <row r="317" s="2" customFormat="1">
      <c r="A317" s="37"/>
      <c r="B317" s="38"/>
      <c r="C317" s="39"/>
      <c r="D317" s="216" t="s">
        <v>131</v>
      </c>
      <c r="E317" s="39"/>
      <c r="F317" s="217" t="s">
        <v>286</v>
      </c>
      <c r="G317" s="39"/>
      <c r="H317" s="39"/>
      <c r="I317" s="218"/>
      <c r="J317" s="39"/>
      <c r="K317" s="39"/>
      <c r="L317" s="43"/>
      <c r="M317" s="219"/>
      <c r="N317" s="220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131</v>
      </c>
      <c r="AU317" s="16" t="s">
        <v>86</v>
      </c>
    </row>
    <row r="318" s="2" customFormat="1" ht="33" customHeight="1">
      <c r="A318" s="37"/>
      <c r="B318" s="38"/>
      <c r="C318" s="203" t="s">
        <v>383</v>
      </c>
      <c r="D318" s="203" t="s">
        <v>125</v>
      </c>
      <c r="E318" s="204" t="s">
        <v>288</v>
      </c>
      <c r="F318" s="205" t="s">
        <v>289</v>
      </c>
      <c r="G318" s="206" t="s">
        <v>194</v>
      </c>
      <c r="H318" s="207">
        <v>212.40000000000001</v>
      </c>
      <c r="I318" s="208"/>
      <c r="J318" s="209">
        <f>ROUND(I318*H318,2)</f>
        <v>0</v>
      </c>
      <c r="K318" s="205" t="s">
        <v>129</v>
      </c>
      <c r="L318" s="43"/>
      <c r="M318" s="210" t="s">
        <v>19</v>
      </c>
      <c r="N318" s="211" t="s">
        <v>47</v>
      </c>
      <c r="O318" s="83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4" t="s">
        <v>530</v>
      </c>
      <c r="AT318" s="214" t="s">
        <v>125</v>
      </c>
      <c r="AU318" s="214" t="s">
        <v>86</v>
      </c>
      <c r="AY318" s="16" t="s">
        <v>123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84</v>
      </c>
      <c r="BK318" s="215">
        <f>ROUND(I318*H318,2)</f>
        <v>0</v>
      </c>
      <c r="BL318" s="16" t="s">
        <v>530</v>
      </c>
      <c r="BM318" s="214" t="s">
        <v>636</v>
      </c>
    </row>
    <row r="319" s="2" customFormat="1">
      <c r="A319" s="37"/>
      <c r="B319" s="38"/>
      <c r="C319" s="39"/>
      <c r="D319" s="216" t="s">
        <v>131</v>
      </c>
      <c r="E319" s="39"/>
      <c r="F319" s="217" t="s">
        <v>291</v>
      </c>
      <c r="G319" s="39"/>
      <c r="H319" s="39"/>
      <c r="I319" s="218"/>
      <c r="J319" s="39"/>
      <c r="K319" s="39"/>
      <c r="L319" s="43"/>
      <c r="M319" s="219"/>
      <c r="N319" s="220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131</v>
      </c>
      <c r="AU319" s="16" t="s">
        <v>86</v>
      </c>
    </row>
    <row r="320" s="2" customFormat="1" ht="37.8" customHeight="1">
      <c r="A320" s="37"/>
      <c r="B320" s="38"/>
      <c r="C320" s="203" t="s">
        <v>637</v>
      </c>
      <c r="D320" s="203" t="s">
        <v>125</v>
      </c>
      <c r="E320" s="204" t="s">
        <v>292</v>
      </c>
      <c r="F320" s="205" t="s">
        <v>293</v>
      </c>
      <c r="G320" s="206" t="s">
        <v>194</v>
      </c>
      <c r="H320" s="207">
        <v>212.40000000000001</v>
      </c>
      <c r="I320" s="208"/>
      <c r="J320" s="209">
        <f>ROUND(I320*H320,2)</f>
        <v>0</v>
      </c>
      <c r="K320" s="205" t="s">
        <v>129</v>
      </c>
      <c r="L320" s="43"/>
      <c r="M320" s="210" t="s">
        <v>19</v>
      </c>
      <c r="N320" s="211" t="s">
        <v>47</v>
      </c>
      <c r="O320" s="83"/>
      <c r="P320" s="212">
        <f>O320*H320</f>
        <v>0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4" t="s">
        <v>530</v>
      </c>
      <c r="AT320" s="214" t="s">
        <v>125</v>
      </c>
      <c r="AU320" s="214" t="s">
        <v>86</v>
      </c>
      <c r="AY320" s="16" t="s">
        <v>123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6" t="s">
        <v>84</v>
      </c>
      <c r="BK320" s="215">
        <f>ROUND(I320*H320,2)</f>
        <v>0</v>
      </c>
      <c r="BL320" s="16" t="s">
        <v>530</v>
      </c>
      <c r="BM320" s="214" t="s">
        <v>638</v>
      </c>
    </row>
    <row r="321" s="2" customFormat="1">
      <c r="A321" s="37"/>
      <c r="B321" s="38"/>
      <c r="C321" s="39"/>
      <c r="D321" s="216" t="s">
        <v>131</v>
      </c>
      <c r="E321" s="39"/>
      <c r="F321" s="217" t="s">
        <v>295</v>
      </c>
      <c r="G321" s="39"/>
      <c r="H321" s="39"/>
      <c r="I321" s="218"/>
      <c r="J321" s="39"/>
      <c r="K321" s="39"/>
      <c r="L321" s="43"/>
      <c r="M321" s="219"/>
      <c r="N321" s="220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131</v>
      </c>
      <c r="AU321" s="16" t="s">
        <v>86</v>
      </c>
    </row>
    <row r="322" s="2" customFormat="1" ht="24.15" customHeight="1">
      <c r="A322" s="37"/>
      <c r="B322" s="38"/>
      <c r="C322" s="203" t="s">
        <v>393</v>
      </c>
      <c r="D322" s="203" t="s">
        <v>125</v>
      </c>
      <c r="E322" s="204" t="s">
        <v>306</v>
      </c>
      <c r="F322" s="205" t="s">
        <v>307</v>
      </c>
      <c r="G322" s="206" t="s">
        <v>194</v>
      </c>
      <c r="H322" s="207">
        <v>81</v>
      </c>
      <c r="I322" s="208"/>
      <c r="J322" s="209">
        <f>ROUND(I322*H322,2)</f>
        <v>0</v>
      </c>
      <c r="K322" s="205" t="s">
        <v>129</v>
      </c>
      <c r="L322" s="43"/>
      <c r="M322" s="210" t="s">
        <v>19</v>
      </c>
      <c r="N322" s="211" t="s">
        <v>47</v>
      </c>
      <c r="O322" s="83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4" t="s">
        <v>530</v>
      </c>
      <c r="AT322" s="214" t="s">
        <v>125</v>
      </c>
      <c r="AU322" s="214" t="s">
        <v>86</v>
      </c>
      <c r="AY322" s="16" t="s">
        <v>123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6" t="s">
        <v>84</v>
      </c>
      <c r="BK322" s="215">
        <f>ROUND(I322*H322,2)</f>
        <v>0</v>
      </c>
      <c r="BL322" s="16" t="s">
        <v>530</v>
      </c>
      <c r="BM322" s="214" t="s">
        <v>255</v>
      </c>
    </row>
    <row r="323" s="2" customFormat="1">
      <c r="A323" s="37"/>
      <c r="B323" s="38"/>
      <c r="C323" s="39"/>
      <c r="D323" s="216" t="s">
        <v>131</v>
      </c>
      <c r="E323" s="39"/>
      <c r="F323" s="217" t="s">
        <v>309</v>
      </c>
      <c r="G323" s="39"/>
      <c r="H323" s="39"/>
      <c r="I323" s="218"/>
      <c r="J323" s="39"/>
      <c r="K323" s="39"/>
      <c r="L323" s="43"/>
      <c r="M323" s="219"/>
      <c r="N323" s="220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131</v>
      </c>
      <c r="AU323" s="16" t="s">
        <v>86</v>
      </c>
    </row>
    <row r="324" s="2" customFormat="1" ht="21.75" customHeight="1">
      <c r="A324" s="37"/>
      <c r="B324" s="38"/>
      <c r="C324" s="203" t="s">
        <v>639</v>
      </c>
      <c r="D324" s="203" t="s">
        <v>125</v>
      </c>
      <c r="E324" s="204" t="s">
        <v>319</v>
      </c>
      <c r="F324" s="205" t="s">
        <v>320</v>
      </c>
      <c r="G324" s="206" t="s">
        <v>194</v>
      </c>
      <c r="H324" s="207">
        <v>212.40000000000001</v>
      </c>
      <c r="I324" s="208"/>
      <c r="J324" s="209">
        <f>ROUND(I324*H324,2)</f>
        <v>0</v>
      </c>
      <c r="K324" s="205" t="s">
        <v>129</v>
      </c>
      <c r="L324" s="43"/>
      <c r="M324" s="210" t="s">
        <v>19</v>
      </c>
      <c r="N324" s="211" t="s">
        <v>47</v>
      </c>
      <c r="O324" s="83"/>
      <c r="P324" s="212">
        <f>O324*H324</f>
        <v>0</v>
      </c>
      <c r="Q324" s="212">
        <v>0</v>
      </c>
      <c r="R324" s="212">
        <f>Q324*H324</f>
        <v>0</v>
      </c>
      <c r="S324" s="212">
        <v>0</v>
      </c>
      <c r="T324" s="21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14" t="s">
        <v>530</v>
      </c>
      <c r="AT324" s="214" t="s">
        <v>125</v>
      </c>
      <c r="AU324" s="214" t="s">
        <v>86</v>
      </c>
      <c r="AY324" s="16" t="s">
        <v>123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84</v>
      </c>
      <c r="BK324" s="215">
        <f>ROUND(I324*H324,2)</f>
        <v>0</v>
      </c>
      <c r="BL324" s="16" t="s">
        <v>530</v>
      </c>
      <c r="BM324" s="214" t="s">
        <v>640</v>
      </c>
    </row>
    <row r="325" s="2" customFormat="1">
      <c r="A325" s="37"/>
      <c r="B325" s="38"/>
      <c r="C325" s="39"/>
      <c r="D325" s="216" t="s">
        <v>131</v>
      </c>
      <c r="E325" s="39"/>
      <c r="F325" s="217" t="s">
        <v>322</v>
      </c>
      <c r="G325" s="39"/>
      <c r="H325" s="39"/>
      <c r="I325" s="218"/>
      <c r="J325" s="39"/>
      <c r="K325" s="39"/>
      <c r="L325" s="43"/>
      <c r="M325" s="219"/>
      <c r="N325" s="220"/>
      <c r="O325" s="83"/>
      <c r="P325" s="83"/>
      <c r="Q325" s="83"/>
      <c r="R325" s="83"/>
      <c r="S325" s="83"/>
      <c r="T325" s="84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131</v>
      </c>
      <c r="AU325" s="16" t="s">
        <v>86</v>
      </c>
    </row>
    <row r="326" s="2" customFormat="1" ht="16.5" customHeight="1">
      <c r="A326" s="37"/>
      <c r="B326" s="38"/>
      <c r="C326" s="203" t="s">
        <v>397</v>
      </c>
      <c r="D326" s="203" t="s">
        <v>125</v>
      </c>
      <c r="E326" s="204" t="s">
        <v>336</v>
      </c>
      <c r="F326" s="205" t="s">
        <v>337</v>
      </c>
      <c r="G326" s="206" t="s">
        <v>194</v>
      </c>
      <c r="H326" s="207">
        <v>145.59999999999999</v>
      </c>
      <c r="I326" s="208"/>
      <c r="J326" s="209">
        <f>ROUND(I326*H326,2)</f>
        <v>0</v>
      </c>
      <c r="K326" s="205" t="s">
        <v>129</v>
      </c>
      <c r="L326" s="43"/>
      <c r="M326" s="210" t="s">
        <v>19</v>
      </c>
      <c r="N326" s="211" t="s">
        <v>47</v>
      </c>
      <c r="O326" s="83"/>
      <c r="P326" s="212">
        <f>O326*H326</f>
        <v>0</v>
      </c>
      <c r="Q326" s="212">
        <v>0</v>
      </c>
      <c r="R326" s="212">
        <f>Q326*H326</f>
        <v>0</v>
      </c>
      <c r="S326" s="212">
        <v>0</v>
      </c>
      <c r="T326" s="21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14" t="s">
        <v>530</v>
      </c>
      <c r="AT326" s="214" t="s">
        <v>125</v>
      </c>
      <c r="AU326" s="214" t="s">
        <v>86</v>
      </c>
      <c r="AY326" s="16" t="s">
        <v>123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6" t="s">
        <v>84</v>
      </c>
      <c r="BK326" s="215">
        <f>ROUND(I326*H326,2)</f>
        <v>0</v>
      </c>
      <c r="BL326" s="16" t="s">
        <v>530</v>
      </c>
      <c r="BM326" s="214" t="s">
        <v>641</v>
      </c>
    </row>
    <row r="327" s="2" customFormat="1">
      <c r="A327" s="37"/>
      <c r="B327" s="38"/>
      <c r="C327" s="39"/>
      <c r="D327" s="216" t="s">
        <v>131</v>
      </c>
      <c r="E327" s="39"/>
      <c r="F327" s="217" t="s">
        <v>339</v>
      </c>
      <c r="G327" s="39"/>
      <c r="H327" s="39"/>
      <c r="I327" s="218"/>
      <c r="J327" s="39"/>
      <c r="K327" s="39"/>
      <c r="L327" s="43"/>
      <c r="M327" s="219"/>
      <c r="N327" s="220"/>
      <c r="O327" s="83"/>
      <c r="P327" s="83"/>
      <c r="Q327" s="83"/>
      <c r="R327" s="83"/>
      <c r="S327" s="83"/>
      <c r="T327" s="84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131</v>
      </c>
      <c r="AU327" s="16" t="s">
        <v>86</v>
      </c>
    </row>
    <row r="328" s="2" customFormat="1" ht="16.5" customHeight="1">
      <c r="A328" s="37"/>
      <c r="B328" s="38"/>
      <c r="C328" s="203" t="s">
        <v>642</v>
      </c>
      <c r="D328" s="203" t="s">
        <v>125</v>
      </c>
      <c r="E328" s="204" t="s">
        <v>341</v>
      </c>
      <c r="F328" s="205" t="s">
        <v>342</v>
      </c>
      <c r="G328" s="206" t="s">
        <v>194</v>
      </c>
      <c r="H328" s="207">
        <v>3.2000000000000002</v>
      </c>
      <c r="I328" s="208"/>
      <c r="J328" s="209">
        <f>ROUND(I328*H328,2)</f>
        <v>0</v>
      </c>
      <c r="K328" s="205" t="s">
        <v>129</v>
      </c>
      <c r="L328" s="43"/>
      <c r="M328" s="210" t="s">
        <v>19</v>
      </c>
      <c r="N328" s="211" t="s">
        <v>47</v>
      </c>
      <c r="O328" s="83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4" t="s">
        <v>530</v>
      </c>
      <c r="AT328" s="214" t="s">
        <v>125</v>
      </c>
      <c r="AU328" s="214" t="s">
        <v>86</v>
      </c>
      <c r="AY328" s="16" t="s">
        <v>123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6" t="s">
        <v>84</v>
      </c>
      <c r="BK328" s="215">
        <f>ROUND(I328*H328,2)</f>
        <v>0</v>
      </c>
      <c r="BL328" s="16" t="s">
        <v>530</v>
      </c>
      <c r="BM328" s="214" t="s">
        <v>643</v>
      </c>
    </row>
    <row r="329" s="2" customFormat="1">
      <c r="A329" s="37"/>
      <c r="B329" s="38"/>
      <c r="C329" s="39"/>
      <c r="D329" s="216" t="s">
        <v>131</v>
      </c>
      <c r="E329" s="39"/>
      <c r="F329" s="217" t="s">
        <v>344</v>
      </c>
      <c r="G329" s="39"/>
      <c r="H329" s="39"/>
      <c r="I329" s="218"/>
      <c r="J329" s="39"/>
      <c r="K329" s="39"/>
      <c r="L329" s="43"/>
      <c r="M329" s="219"/>
      <c r="N329" s="220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131</v>
      </c>
      <c r="AU329" s="16" t="s">
        <v>86</v>
      </c>
    </row>
    <row r="330" s="2" customFormat="1" ht="24.15" customHeight="1">
      <c r="A330" s="37"/>
      <c r="B330" s="38"/>
      <c r="C330" s="203" t="s">
        <v>402</v>
      </c>
      <c r="D330" s="203" t="s">
        <v>125</v>
      </c>
      <c r="E330" s="204" t="s">
        <v>347</v>
      </c>
      <c r="F330" s="205" t="s">
        <v>348</v>
      </c>
      <c r="G330" s="206" t="s">
        <v>194</v>
      </c>
      <c r="H330" s="207">
        <v>81</v>
      </c>
      <c r="I330" s="208"/>
      <c r="J330" s="209">
        <f>ROUND(I330*H330,2)</f>
        <v>0</v>
      </c>
      <c r="K330" s="205" t="s">
        <v>129</v>
      </c>
      <c r="L330" s="43"/>
      <c r="M330" s="210" t="s">
        <v>19</v>
      </c>
      <c r="N330" s="211" t="s">
        <v>47</v>
      </c>
      <c r="O330" s="83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14" t="s">
        <v>530</v>
      </c>
      <c r="AT330" s="214" t="s">
        <v>125</v>
      </c>
      <c r="AU330" s="214" t="s">
        <v>86</v>
      </c>
      <c r="AY330" s="16" t="s">
        <v>123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6" t="s">
        <v>84</v>
      </c>
      <c r="BK330" s="215">
        <f>ROUND(I330*H330,2)</f>
        <v>0</v>
      </c>
      <c r="BL330" s="16" t="s">
        <v>530</v>
      </c>
      <c r="BM330" s="214" t="s">
        <v>644</v>
      </c>
    </row>
    <row r="331" s="2" customFormat="1">
      <c r="A331" s="37"/>
      <c r="B331" s="38"/>
      <c r="C331" s="39"/>
      <c r="D331" s="216" t="s">
        <v>131</v>
      </c>
      <c r="E331" s="39"/>
      <c r="F331" s="217" t="s">
        <v>350</v>
      </c>
      <c r="G331" s="39"/>
      <c r="H331" s="39"/>
      <c r="I331" s="218"/>
      <c r="J331" s="39"/>
      <c r="K331" s="39"/>
      <c r="L331" s="43"/>
      <c r="M331" s="219"/>
      <c r="N331" s="220"/>
      <c r="O331" s="83"/>
      <c r="P331" s="83"/>
      <c r="Q331" s="83"/>
      <c r="R331" s="83"/>
      <c r="S331" s="83"/>
      <c r="T331" s="84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131</v>
      </c>
      <c r="AU331" s="16" t="s">
        <v>86</v>
      </c>
    </row>
    <row r="332" s="2" customFormat="1" ht="16.5" customHeight="1">
      <c r="A332" s="37"/>
      <c r="B332" s="38"/>
      <c r="C332" s="203" t="s">
        <v>645</v>
      </c>
      <c r="D332" s="203" t="s">
        <v>125</v>
      </c>
      <c r="E332" s="204" t="s">
        <v>353</v>
      </c>
      <c r="F332" s="205" t="s">
        <v>354</v>
      </c>
      <c r="G332" s="206" t="s">
        <v>194</v>
      </c>
      <c r="H332" s="207">
        <v>81</v>
      </c>
      <c r="I332" s="208"/>
      <c r="J332" s="209">
        <f>ROUND(I332*H332,2)</f>
        <v>0</v>
      </c>
      <c r="K332" s="205" t="s">
        <v>129</v>
      </c>
      <c r="L332" s="43"/>
      <c r="M332" s="210" t="s">
        <v>19</v>
      </c>
      <c r="N332" s="211" t="s">
        <v>47</v>
      </c>
      <c r="O332" s="83"/>
      <c r="P332" s="212">
        <f>O332*H332</f>
        <v>0</v>
      </c>
      <c r="Q332" s="212">
        <v>0</v>
      </c>
      <c r="R332" s="212">
        <f>Q332*H332</f>
        <v>0</v>
      </c>
      <c r="S332" s="212">
        <v>0</v>
      </c>
      <c r="T332" s="21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14" t="s">
        <v>530</v>
      </c>
      <c r="AT332" s="214" t="s">
        <v>125</v>
      </c>
      <c r="AU332" s="214" t="s">
        <v>86</v>
      </c>
      <c r="AY332" s="16" t="s">
        <v>123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6" t="s">
        <v>84</v>
      </c>
      <c r="BK332" s="215">
        <f>ROUND(I332*H332,2)</f>
        <v>0</v>
      </c>
      <c r="BL332" s="16" t="s">
        <v>530</v>
      </c>
      <c r="BM332" s="214" t="s">
        <v>646</v>
      </c>
    </row>
    <row r="333" s="2" customFormat="1">
      <c r="A333" s="37"/>
      <c r="B333" s="38"/>
      <c r="C333" s="39"/>
      <c r="D333" s="216" t="s">
        <v>131</v>
      </c>
      <c r="E333" s="39"/>
      <c r="F333" s="217" t="s">
        <v>356</v>
      </c>
      <c r="G333" s="39"/>
      <c r="H333" s="39"/>
      <c r="I333" s="218"/>
      <c r="J333" s="39"/>
      <c r="K333" s="39"/>
      <c r="L333" s="43"/>
      <c r="M333" s="219"/>
      <c r="N333" s="220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131</v>
      </c>
      <c r="AU333" s="16" t="s">
        <v>86</v>
      </c>
    </row>
    <row r="334" s="2" customFormat="1" ht="24.15" customHeight="1">
      <c r="A334" s="37"/>
      <c r="B334" s="38"/>
      <c r="C334" s="203" t="s">
        <v>407</v>
      </c>
      <c r="D334" s="203" t="s">
        <v>125</v>
      </c>
      <c r="E334" s="204" t="s">
        <v>358</v>
      </c>
      <c r="F334" s="205" t="s">
        <v>359</v>
      </c>
      <c r="G334" s="206" t="s">
        <v>194</v>
      </c>
      <c r="H334" s="207">
        <v>212.40000000000001</v>
      </c>
      <c r="I334" s="208"/>
      <c r="J334" s="209">
        <f>ROUND(I334*H334,2)</f>
        <v>0</v>
      </c>
      <c r="K334" s="205" t="s">
        <v>129</v>
      </c>
      <c r="L334" s="43"/>
      <c r="M334" s="210" t="s">
        <v>19</v>
      </c>
      <c r="N334" s="211" t="s">
        <v>47</v>
      </c>
      <c r="O334" s="83"/>
      <c r="P334" s="212">
        <f>O334*H334</f>
        <v>0</v>
      </c>
      <c r="Q334" s="212">
        <v>0</v>
      </c>
      <c r="R334" s="212">
        <f>Q334*H334</f>
        <v>0</v>
      </c>
      <c r="S334" s="212">
        <v>0</v>
      </c>
      <c r="T334" s="21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14" t="s">
        <v>530</v>
      </c>
      <c r="AT334" s="214" t="s">
        <v>125</v>
      </c>
      <c r="AU334" s="214" t="s">
        <v>86</v>
      </c>
      <c r="AY334" s="16" t="s">
        <v>123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6" t="s">
        <v>84</v>
      </c>
      <c r="BK334" s="215">
        <f>ROUND(I334*H334,2)</f>
        <v>0</v>
      </c>
      <c r="BL334" s="16" t="s">
        <v>530</v>
      </c>
      <c r="BM334" s="214" t="s">
        <v>647</v>
      </c>
    </row>
    <row r="335" s="2" customFormat="1">
      <c r="A335" s="37"/>
      <c r="B335" s="38"/>
      <c r="C335" s="39"/>
      <c r="D335" s="216" t="s">
        <v>131</v>
      </c>
      <c r="E335" s="39"/>
      <c r="F335" s="217" t="s">
        <v>361</v>
      </c>
      <c r="G335" s="39"/>
      <c r="H335" s="39"/>
      <c r="I335" s="218"/>
      <c r="J335" s="39"/>
      <c r="K335" s="39"/>
      <c r="L335" s="43"/>
      <c r="M335" s="219"/>
      <c r="N335" s="220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131</v>
      </c>
      <c r="AU335" s="16" t="s">
        <v>86</v>
      </c>
    </row>
    <row r="336" s="2" customFormat="1" ht="16.5" customHeight="1">
      <c r="A336" s="37"/>
      <c r="B336" s="38"/>
      <c r="C336" s="221" t="s">
        <v>648</v>
      </c>
      <c r="D336" s="221" t="s">
        <v>133</v>
      </c>
      <c r="E336" s="222" t="s">
        <v>363</v>
      </c>
      <c r="F336" s="223" t="s">
        <v>364</v>
      </c>
      <c r="G336" s="224" t="s">
        <v>194</v>
      </c>
      <c r="H336" s="225">
        <v>31.859999999999999</v>
      </c>
      <c r="I336" s="226"/>
      <c r="J336" s="227">
        <f>ROUND(I336*H336,2)</f>
        <v>0</v>
      </c>
      <c r="K336" s="223" t="s">
        <v>129</v>
      </c>
      <c r="L336" s="228"/>
      <c r="M336" s="229" t="s">
        <v>19</v>
      </c>
      <c r="N336" s="230" t="s">
        <v>47</v>
      </c>
      <c r="O336" s="83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14" t="s">
        <v>530</v>
      </c>
      <c r="AT336" s="214" t="s">
        <v>133</v>
      </c>
      <c r="AU336" s="214" t="s">
        <v>86</v>
      </c>
      <c r="AY336" s="16" t="s">
        <v>123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6" t="s">
        <v>84</v>
      </c>
      <c r="BK336" s="215">
        <f>ROUND(I336*H336,2)</f>
        <v>0</v>
      </c>
      <c r="BL336" s="16" t="s">
        <v>530</v>
      </c>
      <c r="BM336" s="214" t="s">
        <v>649</v>
      </c>
    </row>
    <row r="337" s="2" customFormat="1">
      <c r="A337" s="37"/>
      <c r="B337" s="38"/>
      <c r="C337" s="39"/>
      <c r="D337" s="231" t="s">
        <v>142</v>
      </c>
      <c r="E337" s="39"/>
      <c r="F337" s="232" t="s">
        <v>650</v>
      </c>
      <c r="G337" s="39"/>
      <c r="H337" s="39"/>
      <c r="I337" s="218"/>
      <c r="J337" s="39"/>
      <c r="K337" s="39"/>
      <c r="L337" s="43"/>
      <c r="M337" s="219"/>
      <c r="N337" s="220"/>
      <c r="O337" s="83"/>
      <c r="P337" s="83"/>
      <c r="Q337" s="83"/>
      <c r="R337" s="83"/>
      <c r="S337" s="83"/>
      <c r="T337" s="84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142</v>
      </c>
      <c r="AU337" s="16" t="s">
        <v>86</v>
      </c>
    </row>
    <row r="338" s="2" customFormat="1" ht="16.5" customHeight="1">
      <c r="A338" s="37"/>
      <c r="B338" s="38"/>
      <c r="C338" s="203" t="s">
        <v>412</v>
      </c>
      <c r="D338" s="203" t="s">
        <v>125</v>
      </c>
      <c r="E338" s="204" t="s">
        <v>395</v>
      </c>
      <c r="F338" s="205" t="s">
        <v>396</v>
      </c>
      <c r="G338" s="206" t="s">
        <v>128</v>
      </c>
      <c r="H338" s="207">
        <v>8</v>
      </c>
      <c r="I338" s="208"/>
      <c r="J338" s="209">
        <f>ROUND(I338*H338,2)</f>
        <v>0</v>
      </c>
      <c r="K338" s="205" t="s">
        <v>129</v>
      </c>
      <c r="L338" s="43"/>
      <c r="M338" s="210" t="s">
        <v>19</v>
      </c>
      <c r="N338" s="211" t="s">
        <v>47</v>
      </c>
      <c r="O338" s="83"/>
      <c r="P338" s="212">
        <f>O338*H338</f>
        <v>0</v>
      </c>
      <c r="Q338" s="212">
        <v>0</v>
      </c>
      <c r="R338" s="212">
        <f>Q338*H338</f>
        <v>0</v>
      </c>
      <c r="S338" s="212">
        <v>0</v>
      </c>
      <c r="T338" s="213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14" t="s">
        <v>530</v>
      </c>
      <c r="AT338" s="214" t="s">
        <v>125</v>
      </c>
      <c r="AU338" s="214" t="s">
        <v>86</v>
      </c>
      <c r="AY338" s="16" t="s">
        <v>123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16" t="s">
        <v>84</v>
      </c>
      <c r="BK338" s="215">
        <f>ROUND(I338*H338,2)</f>
        <v>0</v>
      </c>
      <c r="BL338" s="16" t="s">
        <v>530</v>
      </c>
      <c r="BM338" s="214" t="s">
        <v>651</v>
      </c>
    </row>
    <row r="339" s="2" customFormat="1">
      <c r="A339" s="37"/>
      <c r="B339" s="38"/>
      <c r="C339" s="39"/>
      <c r="D339" s="216" t="s">
        <v>131</v>
      </c>
      <c r="E339" s="39"/>
      <c r="F339" s="217" t="s">
        <v>398</v>
      </c>
      <c r="G339" s="39"/>
      <c r="H339" s="39"/>
      <c r="I339" s="218"/>
      <c r="J339" s="39"/>
      <c r="K339" s="39"/>
      <c r="L339" s="43"/>
      <c r="M339" s="219"/>
      <c r="N339" s="220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131</v>
      </c>
      <c r="AU339" s="16" t="s">
        <v>86</v>
      </c>
    </row>
    <row r="340" s="2" customFormat="1" ht="16.5" customHeight="1">
      <c r="A340" s="37"/>
      <c r="B340" s="38"/>
      <c r="C340" s="203" t="s">
        <v>652</v>
      </c>
      <c r="D340" s="203" t="s">
        <v>125</v>
      </c>
      <c r="E340" s="204" t="s">
        <v>400</v>
      </c>
      <c r="F340" s="205" t="s">
        <v>401</v>
      </c>
      <c r="G340" s="206" t="s">
        <v>128</v>
      </c>
      <c r="H340" s="207">
        <v>368</v>
      </c>
      <c r="I340" s="208"/>
      <c r="J340" s="209">
        <f>ROUND(I340*H340,2)</f>
        <v>0</v>
      </c>
      <c r="K340" s="205" t="s">
        <v>129</v>
      </c>
      <c r="L340" s="43"/>
      <c r="M340" s="210" t="s">
        <v>19</v>
      </c>
      <c r="N340" s="211" t="s">
        <v>47</v>
      </c>
      <c r="O340" s="83"/>
      <c r="P340" s="212">
        <f>O340*H340</f>
        <v>0</v>
      </c>
      <c r="Q340" s="212">
        <v>0</v>
      </c>
      <c r="R340" s="212">
        <f>Q340*H340</f>
        <v>0</v>
      </c>
      <c r="S340" s="212">
        <v>0</v>
      </c>
      <c r="T340" s="21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14" t="s">
        <v>530</v>
      </c>
      <c r="AT340" s="214" t="s">
        <v>125</v>
      </c>
      <c r="AU340" s="214" t="s">
        <v>86</v>
      </c>
      <c r="AY340" s="16" t="s">
        <v>123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6" t="s">
        <v>84</v>
      </c>
      <c r="BK340" s="215">
        <f>ROUND(I340*H340,2)</f>
        <v>0</v>
      </c>
      <c r="BL340" s="16" t="s">
        <v>530</v>
      </c>
      <c r="BM340" s="214" t="s">
        <v>653</v>
      </c>
    </row>
    <row r="341" s="2" customFormat="1">
      <c r="A341" s="37"/>
      <c r="B341" s="38"/>
      <c r="C341" s="39"/>
      <c r="D341" s="216" t="s">
        <v>131</v>
      </c>
      <c r="E341" s="39"/>
      <c r="F341" s="217" t="s">
        <v>403</v>
      </c>
      <c r="G341" s="39"/>
      <c r="H341" s="39"/>
      <c r="I341" s="218"/>
      <c r="J341" s="39"/>
      <c r="K341" s="39"/>
      <c r="L341" s="43"/>
      <c r="M341" s="219"/>
      <c r="N341" s="220"/>
      <c r="O341" s="83"/>
      <c r="P341" s="83"/>
      <c r="Q341" s="83"/>
      <c r="R341" s="83"/>
      <c r="S341" s="83"/>
      <c r="T341" s="84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131</v>
      </c>
      <c r="AU341" s="16" t="s">
        <v>86</v>
      </c>
    </row>
    <row r="342" s="2" customFormat="1" ht="16.5" customHeight="1">
      <c r="A342" s="37"/>
      <c r="B342" s="38"/>
      <c r="C342" s="203" t="s">
        <v>417</v>
      </c>
      <c r="D342" s="203" t="s">
        <v>125</v>
      </c>
      <c r="E342" s="204" t="s">
        <v>405</v>
      </c>
      <c r="F342" s="205" t="s">
        <v>406</v>
      </c>
      <c r="G342" s="206" t="s">
        <v>128</v>
      </c>
      <c r="H342" s="207">
        <v>108</v>
      </c>
      <c r="I342" s="208"/>
      <c r="J342" s="209">
        <f>ROUND(I342*H342,2)</f>
        <v>0</v>
      </c>
      <c r="K342" s="205" t="s">
        <v>129</v>
      </c>
      <c r="L342" s="43"/>
      <c r="M342" s="210" t="s">
        <v>19</v>
      </c>
      <c r="N342" s="211" t="s">
        <v>47</v>
      </c>
      <c r="O342" s="83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14" t="s">
        <v>530</v>
      </c>
      <c r="AT342" s="214" t="s">
        <v>125</v>
      </c>
      <c r="AU342" s="214" t="s">
        <v>86</v>
      </c>
      <c r="AY342" s="16" t="s">
        <v>123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6" t="s">
        <v>84</v>
      </c>
      <c r="BK342" s="215">
        <f>ROUND(I342*H342,2)</f>
        <v>0</v>
      </c>
      <c r="BL342" s="16" t="s">
        <v>530</v>
      </c>
      <c r="BM342" s="214" t="s">
        <v>654</v>
      </c>
    </row>
    <row r="343" s="2" customFormat="1">
      <c r="A343" s="37"/>
      <c r="B343" s="38"/>
      <c r="C343" s="39"/>
      <c r="D343" s="216" t="s">
        <v>131</v>
      </c>
      <c r="E343" s="39"/>
      <c r="F343" s="217" t="s">
        <v>408</v>
      </c>
      <c r="G343" s="39"/>
      <c r="H343" s="39"/>
      <c r="I343" s="218"/>
      <c r="J343" s="39"/>
      <c r="K343" s="39"/>
      <c r="L343" s="43"/>
      <c r="M343" s="219"/>
      <c r="N343" s="220"/>
      <c r="O343" s="83"/>
      <c r="P343" s="83"/>
      <c r="Q343" s="83"/>
      <c r="R343" s="83"/>
      <c r="S343" s="83"/>
      <c r="T343" s="84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131</v>
      </c>
      <c r="AU343" s="16" t="s">
        <v>86</v>
      </c>
    </row>
    <row r="344" s="2" customFormat="1" ht="33" customHeight="1">
      <c r="A344" s="37"/>
      <c r="B344" s="38"/>
      <c r="C344" s="203" t="s">
        <v>655</v>
      </c>
      <c r="D344" s="203" t="s">
        <v>125</v>
      </c>
      <c r="E344" s="204" t="s">
        <v>410</v>
      </c>
      <c r="F344" s="205" t="s">
        <v>411</v>
      </c>
      <c r="G344" s="206" t="s">
        <v>128</v>
      </c>
      <c r="H344" s="207">
        <v>484</v>
      </c>
      <c r="I344" s="208"/>
      <c r="J344" s="209">
        <f>ROUND(I344*H344,2)</f>
        <v>0</v>
      </c>
      <c r="K344" s="205" t="s">
        <v>129</v>
      </c>
      <c r="L344" s="43"/>
      <c r="M344" s="210" t="s">
        <v>19</v>
      </c>
      <c r="N344" s="211" t="s">
        <v>47</v>
      </c>
      <c r="O344" s="83"/>
      <c r="P344" s="212">
        <f>O344*H344</f>
        <v>0</v>
      </c>
      <c r="Q344" s="212">
        <v>0</v>
      </c>
      <c r="R344" s="212">
        <f>Q344*H344</f>
        <v>0</v>
      </c>
      <c r="S344" s="212">
        <v>0</v>
      </c>
      <c r="T344" s="213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14" t="s">
        <v>530</v>
      </c>
      <c r="AT344" s="214" t="s">
        <v>125</v>
      </c>
      <c r="AU344" s="214" t="s">
        <v>86</v>
      </c>
      <c r="AY344" s="16" t="s">
        <v>123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6" t="s">
        <v>84</v>
      </c>
      <c r="BK344" s="215">
        <f>ROUND(I344*H344,2)</f>
        <v>0</v>
      </c>
      <c r="BL344" s="16" t="s">
        <v>530</v>
      </c>
      <c r="BM344" s="214" t="s">
        <v>656</v>
      </c>
    </row>
    <row r="345" s="2" customFormat="1">
      <c r="A345" s="37"/>
      <c r="B345" s="38"/>
      <c r="C345" s="39"/>
      <c r="D345" s="216" t="s">
        <v>131</v>
      </c>
      <c r="E345" s="39"/>
      <c r="F345" s="217" t="s">
        <v>413</v>
      </c>
      <c r="G345" s="39"/>
      <c r="H345" s="39"/>
      <c r="I345" s="218"/>
      <c r="J345" s="39"/>
      <c r="K345" s="39"/>
      <c r="L345" s="43"/>
      <c r="M345" s="219"/>
      <c r="N345" s="220"/>
      <c r="O345" s="83"/>
      <c r="P345" s="83"/>
      <c r="Q345" s="83"/>
      <c r="R345" s="83"/>
      <c r="S345" s="83"/>
      <c r="T345" s="84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131</v>
      </c>
      <c r="AU345" s="16" t="s">
        <v>86</v>
      </c>
    </row>
    <row r="346" s="2" customFormat="1" ht="16.5" customHeight="1">
      <c r="A346" s="37"/>
      <c r="B346" s="38"/>
      <c r="C346" s="203" t="s">
        <v>421</v>
      </c>
      <c r="D346" s="203" t="s">
        <v>125</v>
      </c>
      <c r="E346" s="204" t="s">
        <v>434</v>
      </c>
      <c r="F346" s="205" t="s">
        <v>435</v>
      </c>
      <c r="G346" s="206" t="s">
        <v>136</v>
      </c>
      <c r="H346" s="207">
        <v>74.591999999999999</v>
      </c>
      <c r="I346" s="208"/>
      <c r="J346" s="209">
        <f>ROUND(I346*H346,2)</f>
        <v>0</v>
      </c>
      <c r="K346" s="205" t="s">
        <v>129</v>
      </c>
      <c r="L346" s="43"/>
      <c r="M346" s="210" t="s">
        <v>19</v>
      </c>
      <c r="N346" s="211" t="s">
        <v>47</v>
      </c>
      <c r="O346" s="83"/>
      <c r="P346" s="212">
        <f>O346*H346</f>
        <v>0</v>
      </c>
      <c r="Q346" s="212">
        <v>0</v>
      </c>
      <c r="R346" s="212">
        <f>Q346*H346</f>
        <v>0</v>
      </c>
      <c r="S346" s="212">
        <v>0</v>
      </c>
      <c r="T346" s="213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14" t="s">
        <v>530</v>
      </c>
      <c r="AT346" s="214" t="s">
        <v>125</v>
      </c>
      <c r="AU346" s="214" t="s">
        <v>86</v>
      </c>
      <c r="AY346" s="16" t="s">
        <v>123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6" t="s">
        <v>84</v>
      </c>
      <c r="BK346" s="215">
        <f>ROUND(I346*H346,2)</f>
        <v>0</v>
      </c>
      <c r="BL346" s="16" t="s">
        <v>530</v>
      </c>
      <c r="BM346" s="214" t="s">
        <v>657</v>
      </c>
    </row>
    <row r="347" s="2" customFormat="1">
      <c r="A347" s="37"/>
      <c r="B347" s="38"/>
      <c r="C347" s="39"/>
      <c r="D347" s="216" t="s">
        <v>131</v>
      </c>
      <c r="E347" s="39"/>
      <c r="F347" s="217" t="s">
        <v>437</v>
      </c>
      <c r="G347" s="39"/>
      <c r="H347" s="39"/>
      <c r="I347" s="218"/>
      <c r="J347" s="39"/>
      <c r="K347" s="39"/>
      <c r="L347" s="43"/>
      <c r="M347" s="219"/>
      <c r="N347" s="220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131</v>
      </c>
      <c r="AU347" s="16" t="s">
        <v>86</v>
      </c>
    </row>
    <row r="348" s="2" customFormat="1" ht="21.75" customHeight="1">
      <c r="A348" s="37"/>
      <c r="B348" s="38"/>
      <c r="C348" s="203" t="s">
        <v>658</v>
      </c>
      <c r="D348" s="203" t="s">
        <v>125</v>
      </c>
      <c r="E348" s="204" t="s">
        <v>438</v>
      </c>
      <c r="F348" s="205" t="s">
        <v>439</v>
      </c>
      <c r="G348" s="206" t="s">
        <v>136</v>
      </c>
      <c r="H348" s="207">
        <v>1417.2480000000001</v>
      </c>
      <c r="I348" s="208"/>
      <c r="J348" s="209">
        <f>ROUND(I348*H348,2)</f>
        <v>0</v>
      </c>
      <c r="K348" s="205" t="s">
        <v>129</v>
      </c>
      <c r="L348" s="43"/>
      <c r="M348" s="210" t="s">
        <v>19</v>
      </c>
      <c r="N348" s="211" t="s">
        <v>47</v>
      </c>
      <c r="O348" s="83"/>
      <c r="P348" s="212">
        <f>O348*H348</f>
        <v>0</v>
      </c>
      <c r="Q348" s="212">
        <v>0</v>
      </c>
      <c r="R348" s="212">
        <f>Q348*H348</f>
        <v>0</v>
      </c>
      <c r="S348" s="212">
        <v>0</v>
      </c>
      <c r="T348" s="213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14" t="s">
        <v>530</v>
      </c>
      <c r="AT348" s="214" t="s">
        <v>125</v>
      </c>
      <c r="AU348" s="214" t="s">
        <v>86</v>
      </c>
      <c r="AY348" s="16" t="s">
        <v>123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6" t="s">
        <v>84</v>
      </c>
      <c r="BK348" s="215">
        <f>ROUND(I348*H348,2)</f>
        <v>0</v>
      </c>
      <c r="BL348" s="16" t="s">
        <v>530</v>
      </c>
      <c r="BM348" s="214" t="s">
        <v>659</v>
      </c>
    </row>
    <row r="349" s="2" customFormat="1">
      <c r="A349" s="37"/>
      <c r="B349" s="38"/>
      <c r="C349" s="39"/>
      <c r="D349" s="216" t="s">
        <v>131</v>
      </c>
      <c r="E349" s="39"/>
      <c r="F349" s="217" t="s">
        <v>441</v>
      </c>
      <c r="G349" s="39"/>
      <c r="H349" s="39"/>
      <c r="I349" s="218"/>
      <c r="J349" s="39"/>
      <c r="K349" s="39"/>
      <c r="L349" s="43"/>
      <c r="M349" s="219"/>
      <c r="N349" s="220"/>
      <c r="O349" s="83"/>
      <c r="P349" s="83"/>
      <c r="Q349" s="83"/>
      <c r="R349" s="83"/>
      <c r="S349" s="83"/>
      <c r="T349" s="84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131</v>
      </c>
      <c r="AU349" s="16" t="s">
        <v>86</v>
      </c>
    </row>
    <row r="350" s="2" customFormat="1" ht="24.15" customHeight="1">
      <c r="A350" s="37"/>
      <c r="B350" s="38"/>
      <c r="C350" s="203" t="s">
        <v>660</v>
      </c>
      <c r="D350" s="203" t="s">
        <v>125</v>
      </c>
      <c r="E350" s="204" t="s">
        <v>458</v>
      </c>
      <c r="F350" s="205" t="s">
        <v>459</v>
      </c>
      <c r="G350" s="206" t="s">
        <v>136</v>
      </c>
      <c r="H350" s="207">
        <v>37.68</v>
      </c>
      <c r="I350" s="208"/>
      <c r="J350" s="209">
        <f>ROUND(I350*H350,2)</f>
        <v>0</v>
      </c>
      <c r="K350" s="205" t="s">
        <v>129</v>
      </c>
      <c r="L350" s="43"/>
      <c r="M350" s="210" t="s">
        <v>19</v>
      </c>
      <c r="N350" s="211" t="s">
        <v>47</v>
      </c>
      <c r="O350" s="83"/>
      <c r="P350" s="212">
        <f>O350*H350</f>
        <v>0</v>
      </c>
      <c r="Q350" s="212">
        <v>0</v>
      </c>
      <c r="R350" s="212">
        <f>Q350*H350</f>
        <v>0</v>
      </c>
      <c r="S350" s="212">
        <v>0</v>
      </c>
      <c r="T350" s="213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14" t="s">
        <v>530</v>
      </c>
      <c r="AT350" s="214" t="s">
        <v>125</v>
      </c>
      <c r="AU350" s="214" t="s">
        <v>86</v>
      </c>
      <c r="AY350" s="16" t="s">
        <v>123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6" t="s">
        <v>84</v>
      </c>
      <c r="BK350" s="215">
        <f>ROUND(I350*H350,2)</f>
        <v>0</v>
      </c>
      <c r="BL350" s="16" t="s">
        <v>530</v>
      </c>
      <c r="BM350" s="214" t="s">
        <v>661</v>
      </c>
    </row>
    <row r="351" s="2" customFormat="1">
      <c r="A351" s="37"/>
      <c r="B351" s="38"/>
      <c r="C351" s="39"/>
      <c r="D351" s="216" t="s">
        <v>131</v>
      </c>
      <c r="E351" s="39"/>
      <c r="F351" s="217" t="s">
        <v>461</v>
      </c>
      <c r="G351" s="39"/>
      <c r="H351" s="39"/>
      <c r="I351" s="218"/>
      <c r="J351" s="39"/>
      <c r="K351" s="39"/>
      <c r="L351" s="43"/>
      <c r="M351" s="219"/>
      <c r="N351" s="220"/>
      <c r="O351" s="83"/>
      <c r="P351" s="83"/>
      <c r="Q351" s="83"/>
      <c r="R351" s="83"/>
      <c r="S351" s="83"/>
      <c r="T351" s="84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131</v>
      </c>
      <c r="AU351" s="16" t="s">
        <v>86</v>
      </c>
    </row>
    <row r="352" s="2" customFormat="1" ht="24.15" customHeight="1">
      <c r="A352" s="37"/>
      <c r="B352" s="38"/>
      <c r="C352" s="203" t="s">
        <v>662</v>
      </c>
      <c r="D352" s="203" t="s">
        <v>125</v>
      </c>
      <c r="E352" s="204" t="s">
        <v>462</v>
      </c>
      <c r="F352" s="205" t="s">
        <v>463</v>
      </c>
      <c r="G352" s="206" t="s">
        <v>136</v>
      </c>
      <c r="H352" s="207">
        <v>36.911999999999999</v>
      </c>
      <c r="I352" s="208"/>
      <c r="J352" s="209">
        <f>ROUND(I352*H352,2)</f>
        <v>0</v>
      </c>
      <c r="K352" s="205" t="s">
        <v>129</v>
      </c>
      <c r="L352" s="43"/>
      <c r="M352" s="210" t="s">
        <v>19</v>
      </c>
      <c r="N352" s="211" t="s">
        <v>47</v>
      </c>
      <c r="O352" s="83"/>
      <c r="P352" s="212">
        <f>O352*H352</f>
        <v>0</v>
      </c>
      <c r="Q352" s="212">
        <v>0</v>
      </c>
      <c r="R352" s="212">
        <f>Q352*H352</f>
        <v>0</v>
      </c>
      <c r="S352" s="212">
        <v>0</v>
      </c>
      <c r="T352" s="213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14" t="s">
        <v>530</v>
      </c>
      <c r="AT352" s="214" t="s">
        <v>125</v>
      </c>
      <c r="AU352" s="214" t="s">
        <v>86</v>
      </c>
      <c r="AY352" s="16" t="s">
        <v>123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6" t="s">
        <v>84</v>
      </c>
      <c r="BK352" s="215">
        <f>ROUND(I352*H352,2)</f>
        <v>0</v>
      </c>
      <c r="BL352" s="16" t="s">
        <v>530</v>
      </c>
      <c r="BM352" s="214" t="s">
        <v>663</v>
      </c>
    </row>
    <row r="353" s="2" customFormat="1">
      <c r="A353" s="37"/>
      <c r="B353" s="38"/>
      <c r="C353" s="39"/>
      <c r="D353" s="216" t="s">
        <v>131</v>
      </c>
      <c r="E353" s="39"/>
      <c r="F353" s="217" t="s">
        <v>465</v>
      </c>
      <c r="G353" s="39"/>
      <c r="H353" s="39"/>
      <c r="I353" s="218"/>
      <c r="J353" s="39"/>
      <c r="K353" s="39"/>
      <c r="L353" s="43"/>
      <c r="M353" s="219"/>
      <c r="N353" s="220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131</v>
      </c>
      <c r="AU353" s="16" t="s">
        <v>86</v>
      </c>
    </row>
    <row r="354" s="2" customFormat="1" ht="24.15" customHeight="1">
      <c r="A354" s="37"/>
      <c r="B354" s="38"/>
      <c r="C354" s="203" t="s">
        <v>664</v>
      </c>
      <c r="D354" s="203" t="s">
        <v>125</v>
      </c>
      <c r="E354" s="204" t="s">
        <v>665</v>
      </c>
      <c r="F354" s="205" t="s">
        <v>666</v>
      </c>
      <c r="G354" s="206" t="s">
        <v>166</v>
      </c>
      <c r="H354" s="207">
        <v>36</v>
      </c>
      <c r="I354" s="208"/>
      <c r="J354" s="209">
        <f>ROUND(I354*H354,2)</f>
        <v>0</v>
      </c>
      <c r="K354" s="205" t="s">
        <v>129</v>
      </c>
      <c r="L354" s="43"/>
      <c r="M354" s="210" t="s">
        <v>19</v>
      </c>
      <c r="N354" s="211" t="s">
        <v>47</v>
      </c>
      <c r="O354" s="83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14" t="s">
        <v>530</v>
      </c>
      <c r="AT354" s="214" t="s">
        <v>125</v>
      </c>
      <c r="AU354" s="214" t="s">
        <v>86</v>
      </c>
      <c r="AY354" s="16" t="s">
        <v>123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16" t="s">
        <v>84</v>
      </c>
      <c r="BK354" s="215">
        <f>ROUND(I354*H354,2)</f>
        <v>0</v>
      </c>
      <c r="BL354" s="16" t="s">
        <v>530</v>
      </c>
      <c r="BM354" s="214" t="s">
        <v>667</v>
      </c>
    </row>
    <row r="355" s="2" customFormat="1">
      <c r="A355" s="37"/>
      <c r="B355" s="38"/>
      <c r="C355" s="39"/>
      <c r="D355" s="216" t="s">
        <v>131</v>
      </c>
      <c r="E355" s="39"/>
      <c r="F355" s="217" t="s">
        <v>668</v>
      </c>
      <c r="G355" s="39"/>
      <c r="H355" s="39"/>
      <c r="I355" s="218"/>
      <c r="J355" s="39"/>
      <c r="K355" s="39"/>
      <c r="L355" s="43"/>
      <c r="M355" s="219"/>
      <c r="N355" s="220"/>
      <c r="O355" s="83"/>
      <c r="P355" s="83"/>
      <c r="Q355" s="83"/>
      <c r="R355" s="83"/>
      <c r="S355" s="83"/>
      <c r="T355" s="84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131</v>
      </c>
      <c r="AU355" s="16" t="s">
        <v>86</v>
      </c>
    </row>
    <row r="356" s="2" customFormat="1" ht="16.5" customHeight="1">
      <c r="A356" s="37"/>
      <c r="B356" s="38"/>
      <c r="C356" s="203" t="s">
        <v>669</v>
      </c>
      <c r="D356" s="203" t="s">
        <v>125</v>
      </c>
      <c r="E356" s="204" t="s">
        <v>670</v>
      </c>
      <c r="F356" s="205" t="s">
        <v>671</v>
      </c>
      <c r="G356" s="206" t="s">
        <v>592</v>
      </c>
      <c r="H356" s="207">
        <v>8200</v>
      </c>
      <c r="I356" s="208"/>
      <c r="J356" s="209">
        <f>ROUND(I356*H356,2)</f>
        <v>0</v>
      </c>
      <c r="K356" s="205" t="s">
        <v>19</v>
      </c>
      <c r="L356" s="43"/>
      <c r="M356" s="233" t="s">
        <v>19</v>
      </c>
      <c r="N356" s="234" t="s">
        <v>47</v>
      </c>
      <c r="O356" s="235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14" t="s">
        <v>530</v>
      </c>
      <c r="AT356" s="214" t="s">
        <v>125</v>
      </c>
      <c r="AU356" s="214" t="s">
        <v>86</v>
      </c>
      <c r="AY356" s="16" t="s">
        <v>123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16" t="s">
        <v>84</v>
      </c>
      <c r="BK356" s="215">
        <f>ROUND(I356*H356,2)</f>
        <v>0</v>
      </c>
      <c r="BL356" s="16" t="s">
        <v>530</v>
      </c>
      <c r="BM356" s="214" t="s">
        <v>672</v>
      </c>
    </row>
    <row r="357" s="2" customFormat="1" ht="6.96" customHeight="1">
      <c r="A357" s="37"/>
      <c r="B357" s="58"/>
      <c r="C357" s="59"/>
      <c r="D357" s="59"/>
      <c r="E357" s="59"/>
      <c r="F357" s="59"/>
      <c r="G357" s="59"/>
      <c r="H357" s="59"/>
      <c r="I357" s="59"/>
      <c r="J357" s="59"/>
      <c r="K357" s="59"/>
      <c r="L357" s="43"/>
      <c r="M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</row>
  </sheetData>
  <sheetProtection sheet="1" autoFilter="0" formatColumns="0" formatRows="0" objects="1" scenarios="1" spinCount="100000" saltValue="6ibVWCOWRaIn0+0b9DzYsXP3mrGrbz/w0Sfa3diQObnETl1NZ4WzcpTitB88tPcvTWh906lUP/tp7jZERZytkA==" hashValue="XqgNh90IXHA54K2xCawrv+bbXJbIqExA9Nb9y1wYFzcBAPswxIlLxviTQAIlsF6cKEF+xPGAd030EmzZ6D10Ow==" algorithmName="SHA-512" password="CC35"/>
  <autoFilter ref="C89:K35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8" r:id="rId7" display="https://podminky.urs.cz/item/CS_URS_2025_01/230011077"/>
    <hyperlink ref="F121" r:id="rId8" display="https://podminky.urs.cz/item/CS_URS_2025_01/460581131"/>
    <hyperlink ref="F123" r:id="rId9" display="https://podminky.urs.cz/item/CS_URS_2025_01/181411131"/>
    <hyperlink ref="F128" r:id="rId10" display="https://podminky.urs.cz/item/CS_URS_2025_01/451541111"/>
    <hyperlink ref="F130" r:id="rId11" display="https://podminky.urs.cz/item/CS_URS_2025_01/212752101"/>
    <hyperlink ref="F134" r:id="rId12" display="https://podminky.urs.cz/item/CS_URS_2025_01/460841122"/>
    <hyperlink ref="F138" r:id="rId13" display="https://podminky.urs.cz/item/CS_URS_2025_01/460841152"/>
    <hyperlink ref="F144" r:id="rId14" display="https://podminky.urs.cz/item/CS_URS_2025_01/210890001"/>
    <hyperlink ref="F148" r:id="rId15" display="https://podminky.urs.cz/item/CS_URS_2025_01/460030011"/>
    <hyperlink ref="F150" r:id="rId16" display="https://podminky.urs.cz/item/CS_URS_2025_01/460161172"/>
    <hyperlink ref="F152" r:id="rId17" display="https://podminky.urs.cz/item/CS_URS_2025_01/460431182"/>
    <hyperlink ref="F154" r:id="rId18" display="https://podminky.urs.cz/item/CS_URS_2025_01/460581121"/>
    <hyperlink ref="F156" r:id="rId19" display="https://podminky.urs.cz/item/CS_URS_2025_01/468011141"/>
    <hyperlink ref="F158" r:id="rId20" display="https://podminky.urs.cz/item/CS_URS_2025_01/468011131"/>
    <hyperlink ref="F160" r:id="rId21" display="https://podminky.urs.cz/item/CS_URS_2025_01/468021221"/>
    <hyperlink ref="F162" r:id="rId22" display="https://podminky.urs.cz/item/CS_URS_2025_01/460911122"/>
    <hyperlink ref="F164" r:id="rId23" display="https://podminky.urs.cz/item/CS_URS_2025_01/460161142"/>
    <hyperlink ref="F166" r:id="rId24" display="https://podminky.urs.cz/item/CS_URS_2025_01/460431152"/>
    <hyperlink ref="F168" r:id="rId25" display="https://podminky.urs.cz/item/CS_URS_2025_01/468011143"/>
    <hyperlink ref="F170" r:id="rId26" display="https://podminky.urs.cz/item/CS_URS_2025_01/460161312"/>
    <hyperlink ref="F172" r:id="rId27" display="https://podminky.urs.cz/item/CS_URS_2025_01/460431332"/>
    <hyperlink ref="F174" r:id="rId28" display="https://podminky.urs.cz/item/CS_URS_2025_01/460871131"/>
    <hyperlink ref="F177" r:id="rId29" display="https://podminky.urs.cz/item/CS_URS_2025_01/460871151"/>
    <hyperlink ref="F180" r:id="rId30" display="https://podminky.urs.cz/item/CS_URS_2025_01/460871153"/>
    <hyperlink ref="F183" r:id="rId31" display="https://podminky.urs.cz/item/CS_URS_2025_01/460881222"/>
    <hyperlink ref="F186" r:id="rId32" display="https://podminky.urs.cz/item/CS_URS_2025_01/460881111"/>
    <hyperlink ref="F189" r:id="rId33" display="https://podminky.urs.cz/item/CS_URS_2025_01/565175103"/>
    <hyperlink ref="F192" r:id="rId34" display="https://podminky.urs.cz/item/CS_URS_2025_01/460881214"/>
    <hyperlink ref="F195" r:id="rId35" display="https://podminky.urs.cz/item/CS_URS_2025_01/460881612"/>
    <hyperlink ref="F199" r:id="rId36" display="https://podminky.urs.cz/item/CS_URS_2025_01/468031221"/>
    <hyperlink ref="F201" r:id="rId37" display="https://podminky.urs.cz/item/CS_URS_2025_01/460891221"/>
    <hyperlink ref="F205" r:id="rId38" display="https://podminky.urs.cz/item/CS_URS_2025_01/468031211"/>
    <hyperlink ref="F207" r:id="rId39" display="https://podminky.urs.cz/item/CS_URS_2025_01/460893111"/>
    <hyperlink ref="F211" r:id="rId40" display="https://podminky.urs.cz/item/CS_URS_2025_01/468041111"/>
    <hyperlink ref="F214" r:id="rId41" display="https://podminky.urs.cz/item/CS_URS_2025_01/468041122"/>
    <hyperlink ref="F217" r:id="rId42" display="https://podminky.urs.cz/item/CS_URS_2025_01/468041123"/>
    <hyperlink ref="F220" r:id="rId43" display="https://podminky.urs.cz/item/CS_URS_2025_01/919732211"/>
    <hyperlink ref="F222" r:id="rId44" display="https://podminky.urs.cz/item/CS_URS_2025_01/460131113"/>
    <hyperlink ref="F224" r:id="rId45" display="https://podminky.urs.cz/item/CS_URS_2025_01/174111101"/>
    <hyperlink ref="F226" r:id="rId46" display="https://podminky.urs.cz/item/CS_URS_2025_01/141720016"/>
    <hyperlink ref="F228" r:id="rId47" display="https://podminky.urs.cz/item/CS_URS_2025_01/460341111"/>
    <hyperlink ref="F231" r:id="rId48" display="https://podminky.urs.cz/item/CS_URS_2025_01/460341112"/>
    <hyperlink ref="F234" r:id="rId49" display="https://podminky.urs.cz/item/CS_URS_2025_01/469972111"/>
    <hyperlink ref="F237" r:id="rId50" display="https://podminky.urs.cz/item/CS_URS_2025_01/469972121"/>
    <hyperlink ref="F240" r:id="rId51" display="https://podminky.urs.cz/item/CS_URS_2025_01/460242211"/>
    <hyperlink ref="F242" r:id="rId52" display="https://podminky.urs.cz/item/CS_URS_2025_01/977151114"/>
    <hyperlink ref="F245" r:id="rId53" display="https://podminky.urs.cz/item/CS_URS_2025_01/469973120"/>
    <hyperlink ref="F247" r:id="rId54" display="https://podminky.urs.cz/item/CS_URS_2025_01/469973125"/>
    <hyperlink ref="F249" r:id="rId55" display="https://podminky.urs.cz/item/CS_URS_2025_01/171201221"/>
    <hyperlink ref="F251" r:id="rId56" display="https://podminky.urs.cz/item/CS_URS_2025_01/171201231"/>
    <hyperlink ref="F253" r:id="rId57" display="https://podminky.urs.cz/item/CS_URS_2025_01/460281111"/>
    <hyperlink ref="F255" r:id="rId58" display="https://podminky.urs.cz/item/CS_URS_2025_01/460281114"/>
    <hyperlink ref="F257" r:id="rId59" display="https://podminky.urs.cz/item/CS_URS_2025_01/460281121"/>
    <hyperlink ref="F259" r:id="rId60" display="https://podminky.urs.cz/item/CS_URS_2025_01/460281124"/>
    <hyperlink ref="F261" r:id="rId61" display="https://podminky.urs.cz/item/CS_URS_2025_01/460061121"/>
    <hyperlink ref="F263" r:id="rId62" display="https://podminky.urs.cz/item/CS_URS_2025_01/460061122"/>
    <hyperlink ref="F265" r:id="rId63" display="https://podminky.urs.cz/item/CS_URS_2025_01/460061141"/>
    <hyperlink ref="F267" r:id="rId64" display="https://podminky.urs.cz/item/CS_URS_2025_01/460061142"/>
    <hyperlink ref="F269" r:id="rId65" display="https://podminky.urs.cz/item/CS_URS_2025_01/460061171"/>
    <hyperlink ref="F271" r:id="rId66" display="https://podminky.urs.cz/item/CS_URS_2025_01/043154000"/>
    <hyperlink ref="F300" r:id="rId67" display="https://podminky.urs.cz/item/CS_URS_2025_01/460010024"/>
    <hyperlink ref="F303" r:id="rId68" display="https://podminky.urs.cz/item/CS_URS_2025_01/460010025"/>
    <hyperlink ref="F306" r:id="rId69" display="https://podminky.urs.cz/item/CS_URS_2025_01/012154000"/>
    <hyperlink ref="F309" r:id="rId70" display="https://podminky.urs.cz/item/CS_URS_2025_01/012164000"/>
    <hyperlink ref="F315" r:id="rId71" display="https://podminky.urs.cz/item/CS_URS_2025_01/468011141"/>
    <hyperlink ref="F317" r:id="rId72" display="https://podminky.urs.cz/item/CS_URS_2025_01/468011131"/>
    <hyperlink ref="F319" r:id="rId73" display="https://podminky.urs.cz/item/CS_URS_2025_01/468021221"/>
    <hyperlink ref="F321" r:id="rId74" display="https://podminky.urs.cz/item/CS_URS_2025_01/460911122"/>
    <hyperlink ref="F323" r:id="rId75" display="https://podminky.urs.cz/item/CS_URS_2025_01/468011143"/>
    <hyperlink ref="F325" r:id="rId76" display="https://podminky.urs.cz/item/CS_URS_2025_01/460871131"/>
    <hyperlink ref="F327" r:id="rId77" display="https://podminky.urs.cz/item/CS_URS_2025_01/460881222"/>
    <hyperlink ref="F329" r:id="rId78" display="https://podminky.urs.cz/item/CS_URS_2025_01/460881111"/>
    <hyperlink ref="F331" r:id="rId79" display="https://podminky.urs.cz/item/CS_URS_2025_01/565175103"/>
    <hyperlink ref="F333" r:id="rId80" display="https://podminky.urs.cz/item/CS_URS_2025_01/460881214"/>
    <hyperlink ref="F335" r:id="rId81" display="https://podminky.urs.cz/item/CS_URS_2025_01/460881612"/>
    <hyperlink ref="F339" r:id="rId82" display="https://podminky.urs.cz/item/CS_URS_2025_01/468041111"/>
    <hyperlink ref="F341" r:id="rId83" display="https://podminky.urs.cz/item/CS_URS_2025_01/468041122"/>
    <hyperlink ref="F343" r:id="rId84" display="https://podminky.urs.cz/item/CS_URS_2025_01/468041123"/>
    <hyperlink ref="F345" r:id="rId85" display="https://podminky.urs.cz/item/CS_URS_2025_01/919732211"/>
    <hyperlink ref="F347" r:id="rId86" display="https://podminky.urs.cz/item/CS_URS_2025_01/469972111"/>
    <hyperlink ref="F349" r:id="rId87" display="https://podminky.urs.cz/item/CS_URS_2025_01/469972121"/>
    <hyperlink ref="F351" r:id="rId88" display="https://podminky.urs.cz/item/CS_URS_2025_01/469973120"/>
    <hyperlink ref="F353" r:id="rId89" display="https://podminky.urs.cz/item/CS_URS_2025_01/469973125"/>
    <hyperlink ref="F355" r:id="rId90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708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709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710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711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712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713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714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715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716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717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718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83</v>
      </c>
      <c r="F18" s="249" t="s">
        <v>719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720</v>
      </c>
      <c r="F19" s="249" t="s">
        <v>721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722</v>
      </c>
      <c r="F20" s="249" t="s">
        <v>723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724</v>
      </c>
      <c r="F21" s="249" t="s">
        <v>725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631</v>
      </c>
      <c r="F22" s="249" t="s">
        <v>726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727</v>
      </c>
      <c r="F23" s="249" t="s">
        <v>728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729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730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731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732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733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734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735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736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737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109</v>
      </c>
      <c r="F36" s="249"/>
      <c r="G36" s="249" t="s">
        <v>738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739</v>
      </c>
      <c r="F37" s="249"/>
      <c r="G37" s="249" t="s">
        <v>740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57</v>
      </c>
      <c r="F38" s="249"/>
      <c r="G38" s="249" t="s">
        <v>741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58</v>
      </c>
      <c r="F39" s="249"/>
      <c r="G39" s="249" t="s">
        <v>742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110</v>
      </c>
      <c r="F40" s="249"/>
      <c r="G40" s="249" t="s">
        <v>743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111</v>
      </c>
      <c r="F41" s="249"/>
      <c r="G41" s="249" t="s">
        <v>744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745</v>
      </c>
      <c r="F42" s="249"/>
      <c r="G42" s="249" t="s">
        <v>746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747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748</v>
      </c>
      <c r="F44" s="249"/>
      <c r="G44" s="249" t="s">
        <v>749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113</v>
      </c>
      <c r="F45" s="249"/>
      <c r="G45" s="249" t="s">
        <v>750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751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752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753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754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755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756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757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758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759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760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761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762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763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764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765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766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767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768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769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770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771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772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773</v>
      </c>
      <c r="D76" s="267"/>
      <c r="E76" s="267"/>
      <c r="F76" s="267" t="s">
        <v>774</v>
      </c>
      <c r="G76" s="268"/>
      <c r="H76" s="267" t="s">
        <v>58</v>
      </c>
      <c r="I76" s="267" t="s">
        <v>61</v>
      </c>
      <c r="J76" s="267" t="s">
        <v>775</v>
      </c>
      <c r="K76" s="266"/>
    </row>
    <row r="77" s="1" customFormat="1" ht="17.25" customHeight="1">
      <c r="B77" s="264"/>
      <c r="C77" s="269" t="s">
        <v>776</v>
      </c>
      <c r="D77" s="269"/>
      <c r="E77" s="269"/>
      <c r="F77" s="270" t="s">
        <v>777</v>
      </c>
      <c r="G77" s="271"/>
      <c r="H77" s="269"/>
      <c r="I77" s="269"/>
      <c r="J77" s="269" t="s">
        <v>778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57</v>
      </c>
      <c r="D79" s="274"/>
      <c r="E79" s="274"/>
      <c r="F79" s="275" t="s">
        <v>779</v>
      </c>
      <c r="G79" s="276"/>
      <c r="H79" s="252" t="s">
        <v>780</v>
      </c>
      <c r="I79" s="252" t="s">
        <v>781</v>
      </c>
      <c r="J79" s="252">
        <v>20</v>
      </c>
      <c r="K79" s="266"/>
    </row>
    <row r="80" s="1" customFormat="1" ht="15" customHeight="1">
      <c r="B80" s="264"/>
      <c r="C80" s="252" t="s">
        <v>782</v>
      </c>
      <c r="D80" s="252"/>
      <c r="E80" s="252"/>
      <c r="F80" s="275" t="s">
        <v>779</v>
      </c>
      <c r="G80" s="276"/>
      <c r="H80" s="252" t="s">
        <v>783</v>
      </c>
      <c r="I80" s="252" t="s">
        <v>781</v>
      </c>
      <c r="J80" s="252">
        <v>120</v>
      </c>
      <c r="K80" s="266"/>
    </row>
    <row r="81" s="1" customFormat="1" ht="15" customHeight="1">
      <c r="B81" s="277"/>
      <c r="C81" s="252" t="s">
        <v>784</v>
      </c>
      <c r="D81" s="252"/>
      <c r="E81" s="252"/>
      <c r="F81" s="275" t="s">
        <v>785</v>
      </c>
      <c r="G81" s="276"/>
      <c r="H81" s="252" t="s">
        <v>786</v>
      </c>
      <c r="I81" s="252" t="s">
        <v>781</v>
      </c>
      <c r="J81" s="252">
        <v>50</v>
      </c>
      <c r="K81" s="266"/>
    </row>
    <row r="82" s="1" customFormat="1" ht="15" customHeight="1">
      <c r="B82" s="277"/>
      <c r="C82" s="252" t="s">
        <v>787</v>
      </c>
      <c r="D82" s="252"/>
      <c r="E82" s="252"/>
      <c r="F82" s="275" t="s">
        <v>779</v>
      </c>
      <c r="G82" s="276"/>
      <c r="H82" s="252" t="s">
        <v>788</v>
      </c>
      <c r="I82" s="252" t="s">
        <v>789</v>
      </c>
      <c r="J82" s="252"/>
      <c r="K82" s="266"/>
    </row>
    <row r="83" s="1" customFormat="1" ht="15" customHeight="1">
      <c r="B83" s="277"/>
      <c r="C83" s="278" t="s">
        <v>790</v>
      </c>
      <c r="D83" s="278"/>
      <c r="E83" s="278"/>
      <c r="F83" s="279" t="s">
        <v>785</v>
      </c>
      <c r="G83" s="278"/>
      <c r="H83" s="278" t="s">
        <v>791</v>
      </c>
      <c r="I83" s="278" t="s">
        <v>781</v>
      </c>
      <c r="J83" s="278">
        <v>15</v>
      </c>
      <c r="K83" s="266"/>
    </row>
    <row r="84" s="1" customFormat="1" ht="15" customHeight="1">
      <c r="B84" s="277"/>
      <c r="C84" s="278" t="s">
        <v>792</v>
      </c>
      <c r="D84" s="278"/>
      <c r="E84" s="278"/>
      <c r="F84" s="279" t="s">
        <v>785</v>
      </c>
      <c r="G84" s="278"/>
      <c r="H84" s="278" t="s">
        <v>793</v>
      </c>
      <c r="I84" s="278" t="s">
        <v>781</v>
      </c>
      <c r="J84" s="278">
        <v>15</v>
      </c>
      <c r="K84" s="266"/>
    </row>
    <row r="85" s="1" customFormat="1" ht="15" customHeight="1">
      <c r="B85" s="277"/>
      <c r="C85" s="278" t="s">
        <v>794</v>
      </c>
      <c r="D85" s="278"/>
      <c r="E85" s="278"/>
      <c r="F85" s="279" t="s">
        <v>785</v>
      </c>
      <c r="G85" s="278"/>
      <c r="H85" s="278" t="s">
        <v>795</v>
      </c>
      <c r="I85" s="278" t="s">
        <v>781</v>
      </c>
      <c r="J85" s="278">
        <v>20</v>
      </c>
      <c r="K85" s="266"/>
    </row>
    <row r="86" s="1" customFormat="1" ht="15" customHeight="1">
      <c r="B86" s="277"/>
      <c r="C86" s="278" t="s">
        <v>796</v>
      </c>
      <c r="D86" s="278"/>
      <c r="E86" s="278"/>
      <c r="F86" s="279" t="s">
        <v>785</v>
      </c>
      <c r="G86" s="278"/>
      <c r="H86" s="278" t="s">
        <v>797</v>
      </c>
      <c r="I86" s="278" t="s">
        <v>781</v>
      </c>
      <c r="J86" s="278">
        <v>20</v>
      </c>
      <c r="K86" s="266"/>
    </row>
    <row r="87" s="1" customFormat="1" ht="15" customHeight="1">
      <c r="B87" s="277"/>
      <c r="C87" s="252" t="s">
        <v>798</v>
      </c>
      <c r="D87" s="252"/>
      <c r="E87" s="252"/>
      <c r="F87" s="275" t="s">
        <v>785</v>
      </c>
      <c r="G87" s="276"/>
      <c r="H87" s="252" t="s">
        <v>799</v>
      </c>
      <c r="I87" s="252" t="s">
        <v>781</v>
      </c>
      <c r="J87" s="252">
        <v>50</v>
      </c>
      <c r="K87" s="266"/>
    </row>
    <row r="88" s="1" customFormat="1" ht="15" customHeight="1">
      <c r="B88" s="277"/>
      <c r="C88" s="252" t="s">
        <v>800</v>
      </c>
      <c r="D88" s="252"/>
      <c r="E88" s="252"/>
      <c r="F88" s="275" t="s">
        <v>785</v>
      </c>
      <c r="G88" s="276"/>
      <c r="H88" s="252" t="s">
        <v>801</v>
      </c>
      <c r="I88" s="252" t="s">
        <v>781</v>
      </c>
      <c r="J88" s="252">
        <v>20</v>
      </c>
      <c r="K88" s="266"/>
    </row>
    <row r="89" s="1" customFormat="1" ht="15" customHeight="1">
      <c r="B89" s="277"/>
      <c r="C89" s="252" t="s">
        <v>802</v>
      </c>
      <c r="D89" s="252"/>
      <c r="E89" s="252"/>
      <c r="F89" s="275" t="s">
        <v>785</v>
      </c>
      <c r="G89" s="276"/>
      <c r="H89" s="252" t="s">
        <v>803</v>
      </c>
      <c r="I89" s="252" t="s">
        <v>781</v>
      </c>
      <c r="J89" s="252">
        <v>20</v>
      </c>
      <c r="K89" s="266"/>
    </row>
    <row r="90" s="1" customFormat="1" ht="15" customHeight="1">
      <c r="B90" s="277"/>
      <c r="C90" s="252" t="s">
        <v>804</v>
      </c>
      <c r="D90" s="252"/>
      <c r="E90" s="252"/>
      <c r="F90" s="275" t="s">
        <v>785</v>
      </c>
      <c r="G90" s="276"/>
      <c r="H90" s="252" t="s">
        <v>805</v>
      </c>
      <c r="I90" s="252" t="s">
        <v>781</v>
      </c>
      <c r="J90" s="252">
        <v>50</v>
      </c>
      <c r="K90" s="266"/>
    </row>
    <row r="91" s="1" customFormat="1" ht="15" customHeight="1">
      <c r="B91" s="277"/>
      <c r="C91" s="252" t="s">
        <v>806</v>
      </c>
      <c r="D91" s="252"/>
      <c r="E91" s="252"/>
      <c r="F91" s="275" t="s">
        <v>785</v>
      </c>
      <c r="G91" s="276"/>
      <c r="H91" s="252" t="s">
        <v>806</v>
      </c>
      <c r="I91" s="252" t="s">
        <v>781</v>
      </c>
      <c r="J91" s="252">
        <v>50</v>
      </c>
      <c r="K91" s="266"/>
    </row>
    <row r="92" s="1" customFormat="1" ht="15" customHeight="1">
      <c r="B92" s="277"/>
      <c r="C92" s="252" t="s">
        <v>807</v>
      </c>
      <c r="D92" s="252"/>
      <c r="E92" s="252"/>
      <c r="F92" s="275" t="s">
        <v>785</v>
      </c>
      <c r="G92" s="276"/>
      <c r="H92" s="252" t="s">
        <v>808</v>
      </c>
      <c r="I92" s="252" t="s">
        <v>781</v>
      </c>
      <c r="J92" s="252">
        <v>255</v>
      </c>
      <c r="K92" s="266"/>
    </row>
    <row r="93" s="1" customFormat="1" ht="15" customHeight="1">
      <c r="B93" s="277"/>
      <c r="C93" s="252" t="s">
        <v>809</v>
      </c>
      <c r="D93" s="252"/>
      <c r="E93" s="252"/>
      <c r="F93" s="275" t="s">
        <v>779</v>
      </c>
      <c r="G93" s="276"/>
      <c r="H93" s="252" t="s">
        <v>810</v>
      </c>
      <c r="I93" s="252" t="s">
        <v>811</v>
      </c>
      <c r="J93" s="252"/>
      <c r="K93" s="266"/>
    </row>
    <row r="94" s="1" customFormat="1" ht="15" customHeight="1">
      <c r="B94" s="277"/>
      <c r="C94" s="252" t="s">
        <v>812</v>
      </c>
      <c r="D94" s="252"/>
      <c r="E94" s="252"/>
      <c r="F94" s="275" t="s">
        <v>779</v>
      </c>
      <c r="G94" s="276"/>
      <c r="H94" s="252" t="s">
        <v>813</v>
      </c>
      <c r="I94" s="252" t="s">
        <v>814</v>
      </c>
      <c r="J94" s="252"/>
      <c r="K94" s="266"/>
    </row>
    <row r="95" s="1" customFormat="1" ht="15" customHeight="1">
      <c r="B95" s="277"/>
      <c r="C95" s="252" t="s">
        <v>815</v>
      </c>
      <c r="D95" s="252"/>
      <c r="E95" s="252"/>
      <c r="F95" s="275" t="s">
        <v>779</v>
      </c>
      <c r="G95" s="276"/>
      <c r="H95" s="252" t="s">
        <v>815</v>
      </c>
      <c r="I95" s="252" t="s">
        <v>814</v>
      </c>
      <c r="J95" s="252"/>
      <c r="K95" s="266"/>
    </row>
    <row r="96" s="1" customFormat="1" ht="15" customHeight="1">
      <c r="B96" s="277"/>
      <c r="C96" s="252" t="s">
        <v>42</v>
      </c>
      <c r="D96" s="252"/>
      <c r="E96" s="252"/>
      <c r="F96" s="275" t="s">
        <v>779</v>
      </c>
      <c r="G96" s="276"/>
      <c r="H96" s="252" t="s">
        <v>816</v>
      </c>
      <c r="I96" s="252" t="s">
        <v>814</v>
      </c>
      <c r="J96" s="252"/>
      <c r="K96" s="266"/>
    </row>
    <row r="97" s="1" customFormat="1" ht="15" customHeight="1">
      <c r="B97" s="277"/>
      <c r="C97" s="252" t="s">
        <v>52</v>
      </c>
      <c r="D97" s="252"/>
      <c r="E97" s="252"/>
      <c r="F97" s="275" t="s">
        <v>779</v>
      </c>
      <c r="G97" s="276"/>
      <c r="H97" s="252" t="s">
        <v>817</v>
      </c>
      <c r="I97" s="252" t="s">
        <v>814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818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773</v>
      </c>
      <c r="D103" s="267"/>
      <c r="E103" s="267"/>
      <c r="F103" s="267" t="s">
        <v>774</v>
      </c>
      <c r="G103" s="268"/>
      <c r="H103" s="267" t="s">
        <v>58</v>
      </c>
      <c r="I103" s="267" t="s">
        <v>61</v>
      </c>
      <c r="J103" s="267" t="s">
        <v>775</v>
      </c>
      <c r="K103" s="266"/>
    </row>
    <row r="104" s="1" customFormat="1" ht="17.25" customHeight="1">
      <c r="B104" s="264"/>
      <c r="C104" s="269" t="s">
        <v>776</v>
      </c>
      <c r="D104" s="269"/>
      <c r="E104" s="269"/>
      <c r="F104" s="270" t="s">
        <v>777</v>
      </c>
      <c r="G104" s="271"/>
      <c r="H104" s="269"/>
      <c r="I104" s="269"/>
      <c r="J104" s="269" t="s">
        <v>778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57</v>
      </c>
      <c r="D106" s="274"/>
      <c r="E106" s="274"/>
      <c r="F106" s="275" t="s">
        <v>779</v>
      </c>
      <c r="G106" s="252"/>
      <c r="H106" s="252" t="s">
        <v>819</v>
      </c>
      <c r="I106" s="252" t="s">
        <v>781</v>
      </c>
      <c r="J106" s="252">
        <v>20</v>
      </c>
      <c r="K106" s="266"/>
    </row>
    <row r="107" s="1" customFormat="1" ht="15" customHeight="1">
      <c r="B107" s="264"/>
      <c r="C107" s="252" t="s">
        <v>782</v>
      </c>
      <c r="D107" s="252"/>
      <c r="E107" s="252"/>
      <c r="F107" s="275" t="s">
        <v>779</v>
      </c>
      <c r="G107" s="252"/>
      <c r="H107" s="252" t="s">
        <v>819</v>
      </c>
      <c r="I107" s="252" t="s">
        <v>781</v>
      </c>
      <c r="J107" s="252">
        <v>120</v>
      </c>
      <c r="K107" s="266"/>
    </row>
    <row r="108" s="1" customFormat="1" ht="15" customHeight="1">
      <c r="B108" s="277"/>
      <c r="C108" s="252" t="s">
        <v>784</v>
      </c>
      <c r="D108" s="252"/>
      <c r="E108" s="252"/>
      <c r="F108" s="275" t="s">
        <v>785</v>
      </c>
      <c r="G108" s="252"/>
      <c r="H108" s="252" t="s">
        <v>819</v>
      </c>
      <c r="I108" s="252" t="s">
        <v>781</v>
      </c>
      <c r="J108" s="252">
        <v>50</v>
      </c>
      <c r="K108" s="266"/>
    </row>
    <row r="109" s="1" customFormat="1" ht="15" customHeight="1">
      <c r="B109" s="277"/>
      <c r="C109" s="252" t="s">
        <v>787</v>
      </c>
      <c r="D109" s="252"/>
      <c r="E109" s="252"/>
      <c r="F109" s="275" t="s">
        <v>779</v>
      </c>
      <c r="G109" s="252"/>
      <c r="H109" s="252" t="s">
        <v>819</v>
      </c>
      <c r="I109" s="252" t="s">
        <v>789</v>
      </c>
      <c r="J109" s="252"/>
      <c r="K109" s="266"/>
    </row>
    <row r="110" s="1" customFormat="1" ht="15" customHeight="1">
      <c r="B110" s="277"/>
      <c r="C110" s="252" t="s">
        <v>798</v>
      </c>
      <c r="D110" s="252"/>
      <c r="E110" s="252"/>
      <c r="F110" s="275" t="s">
        <v>785</v>
      </c>
      <c r="G110" s="252"/>
      <c r="H110" s="252" t="s">
        <v>819</v>
      </c>
      <c r="I110" s="252" t="s">
        <v>781</v>
      </c>
      <c r="J110" s="252">
        <v>50</v>
      </c>
      <c r="K110" s="266"/>
    </row>
    <row r="111" s="1" customFormat="1" ht="15" customHeight="1">
      <c r="B111" s="277"/>
      <c r="C111" s="252" t="s">
        <v>806</v>
      </c>
      <c r="D111" s="252"/>
      <c r="E111" s="252"/>
      <c r="F111" s="275" t="s">
        <v>785</v>
      </c>
      <c r="G111" s="252"/>
      <c r="H111" s="252" t="s">
        <v>819</v>
      </c>
      <c r="I111" s="252" t="s">
        <v>781</v>
      </c>
      <c r="J111" s="252">
        <v>50</v>
      </c>
      <c r="K111" s="266"/>
    </row>
    <row r="112" s="1" customFormat="1" ht="15" customHeight="1">
      <c r="B112" s="277"/>
      <c r="C112" s="252" t="s">
        <v>804</v>
      </c>
      <c r="D112" s="252"/>
      <c r="E112" s="252"/>
      <c r="F112" s="275" t="s">
        <v>785</v>
      </c>
      <c r="G112" s="252"/>
      <c r="H112" s="252" t="s">
        <v>819</v>
      </c>
      <c r="I112" s="252" t="s">
        <v>781</v>
      </c>
      <c r="J112" s="252">
        <v>50</v>
      </c>
      <c r="K112" s="266"/>
    </row>
    <row r="113" s="1" customFormat="1" ht="15" customHeight="1">
      <c r="B113" s="277"/>
      <c r="C113" s="252" t="s">
        <v>57</v>
      </c>
      <c r="D113" s="252"/>
      <c r="E113" s="252"/>
      <c r="F113" s="275" t="s">
        <v>779</v>
      </c>
      <c r="G113" s="252"/>
      <c r="H113" s="252" t="s">
        <v>820</v>
      </c>
      <c r="I113" s="252" t="s">
        <v>781</v>
      </c>
      <c r="J113" s="252">
        <v>20</v>
      </c>
      <c r="K113" s="266"/>
    </row>
    <row r="114" s="1" customFormat="1" ht="15" customHeight="1">
      <c r="B114" s="277"/>
      <c r="C114" s="252" t="s">
        <v>821</v>
      </c>
      <c r="D114" s="252"/>
      <c r="E114" s="252"/>
      <c r="F114" s="275" t="s">
        <v>779</v>
      </c>
      <c r="G114" s="252"/>
      <c r="H114" s="252" t="s">
        <v>822</v>
      </c>
      <c r="I114" s="252" t="s">
        <v>781</v>
      </c>
      <c r="J114" s="252">
        <v>120</v>
      </c>
      <c r="K114" s="266"/>
    </row>
    <row r="115" s="1" customFormat="1" ht="15" customHeight="1">
      <c r="B115" s="277"/>
      <c r="C115" s="252" t="s">
        <v>42</v>
      </c>
      <c r="D115" s="252"/>
      <c r="E115" s="252"/>
      <c r="F115" s="275" t="s">
        <v>779</v>
      </c>
      <c r="G115" s="252"/>
      <c r="H115" s="252" t="s">
        <v>823</v>
      </c>
      <c r="I115" s="252" t="s">
        <v>814</v>
      </c>
      <c r="J115" s="252"/>
      <c r="K115" s="266"/>
    </row>
    <row r="116" s="1" customFormat="1" ht="15" customHeight="1">
      <c r="B116" s="277"/>
      <c r="C116" s="252" t="s">
        <v>52</v>
      </c>
      <c r="D116" s="252"/>
      <c r="E116" s="252"/>
      <c r="F116" s="275" t="s">
        <v>779</v>
      </c>
      <c r="G116" s="252"/>
      <c r="H116" s="252" t="s">
        <v>824</v>
      </c>
      <c r="I116" s="252" t="s">
        <v>814</v>
      </c>
      <c r="J116" s="252"/>
      <c r="K116" s="266"/>
    </row>
    <row r="117" s="1" customFormat="1" ht="15" customHeight="1">
      <c r="B117" s="277"/>
      <c r="C117" s="252" t="s">
        <v>61</v>
      </c>
      <c r="D117" s="252"/>
      <c r="E117" s="252"/>
      <c r="F117" s="275" t="s">
        <v>779</v>
      </c>
      <c r="G117" s="252"/>
      <c r="H117" s="252" t="s">
        <v>825</v>
      </c>
      <c r="I117" s="252" t="s">
        <v>826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827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773</v>
      </c>
      <c r="D123" s="267"/>
      <c r="E123" s="267"/>
      <c r="F123" s="267" t="s">
        <v>774</v>
      </c>
      <c r="G123" s="268"/>
      <c r="H123" s="267" t="s">
        <v>58</v>
      </c>
      <c r="I123" s="267" t="s">
        <v>61</v>
      </c>
      <c r="J123" s="267" t="s">
        <v>775</v>
      </c>
      <c r="K123" s="296"/>
    </row>
    <row r="124" s="1" customFormat="1" ht="17.25" customHeight="1">
      <c r="B124" s="295"/>
      <c r="C124" s="269" t="s">
        <v>776</v>
      </c>
      <c r="D124" s="269"/>
      <c r="E124" s="269"/>
      <c r="F124" s="270" t="s">
        <v>777</v>
      </c>
      <c r="G124" s="271"/>
      <c r="H124" s="269"/>
      <c r="I124" s="269"/>
      <c r="J124" s="269" t="s">
        <v>778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782</v>
      </c>
      <c r="D126" s="274"/>
      <c r="E126" s="274"/>
      <c r="F126" s="275" t="s">
        <v>779</v>
      </c>
      <c r="G126" s="252"/>
      <c r="H126" s="252" t="s">
        <v>819</v>
      </c>
      <c r="I126" s="252" t="s">
        <v>781</v>
      </c>
      <c r="J126" s="252">
        <v>120</v>
      </c>
      <c r="K126" s="300"/>
    </row>
    <row r="127" s="1" customFormat="1" ht="15" customHeight="1">
      <c r="B127" s="297"/>
      <c r="C127" s="252" t="s">
        <v>828</v>
      </c>
      <c r="D127" s="252"/>
      <c r="E127" s="252"/>
      <c r="F127" s="275" t="s">
        <v>779</v>
      </c>
      <c r="G127" s="252"/>
      <c r="H127" s="252" t="s">
        <v>829</v>
      </c>
      <c r="I127" s="252" t="s">
        <v>781</v>
      </c>
      <c r="J127" s="252" t="s">
        <v>830</v>
      </c>
      <c r="K127" s="300"/>
    </row>
    <row r="128" s="1" customFormat="1" ht="15" customHeight="1">
      <c r="B128" s="297"/>
      <c r="C128" s="252" t="s">
        <v>727</v>
      </c>
      <c r="D128" s="252"/>
      <c r="E128" s="252"/>
      <c r="F128" s="275" t="s">
        <v>779</v>
      </c>
      <c r="G128" s="252"/>
      <c r="H128" s="252" t="s">
        <v>831</v>
      </c>
      <c r="I128" s="252" t="s">
        <v>781</v>
      </c>
      <c r="J128" s="252" t="s">
        <v>830</v>
      </c>
      <c r="K128" s="300"/>
    </row>
    <row r="129" s="1" customFormat="1" ht="15" customHeight="1">
      <c r="B129" s="297"/>
      <c r="C129" s="252" t="s">
        <v>790</v>
      </c>
      <c r="D129" s="252"/>
      <c r="E129" s="252"/>
      <c r="F129" s="275" t="s">
        <v>785</v>
      </c>
      <c r="G129" s="252"/>
      <c r="H129" s="252" t="s">
        <v>791</v>
      </c>
      <c r="I129" s="252" t="s">
        <v>781</v>
      </c>
      <c r="J129" s="252">
        <v>15</v>
      </c>
      <c r="K129" s="300"/>
    </row>
    <row r="130" s="1" customFormat="1" ht="15" customHeight="1">
      <c r="B130" s="297"/>
      <c r="C130" s="278" t="s">
        <v>792</v>
      </c>
      <c r="D130" s="278"/>
      <c r="E130" s="278"/>
      <c r="F130" s="279" t="s">
        <v>785</v>
      </c>
      <c r="G130" s="278"/>
      <c r="H130" s="278" t="s">
        <v>793</v>
      </c>
      <c r="I130" s="278" t="s">
        <v>781</v>
      </c>
      <c r="J130" s="278">
        <v>15</v>
      </c>
      <c r="K130" s="300"/>
    </row>
    <row r="131" s="1" customFormat="1" ht="15" customHeight="1">
      <c r="B131" s="297"/>
      <c r="C131" s="278" t="s">
        <v>794</v>
      </c>
      <c r="D131" s="278"/>
      <c r="E131" s="278"/>
      <c r="F131" s="279" t="s">
        <v>785</v>
      </c>
      <c r="G131" s="278"/>
      <c r="H131" s="278" t="s">
        <v>795</v>
      </c>
      <c r="I131" s="278" t="s">
        <v>781</v>
      </c>
      <c r="J131" s="278">
        <v>20</v>
      </c>
      <c r="K131" s="300"/>
    </row>
    <row r="132" s="1" customFormat="1" ht="15" customHeight="1">
      <c r="B132" s="297"/>
      <c r="C132" s="278" t="s">
        <v>796</v>
      </c>
      <c r="D132" s="278"/>
      <c r="E132" s="278"/>
      <c r="F132" s="279" t="s">
        <v>785</v>
      </c>
      <c r="G132" s="278"/>
      <c r="H132" s="278" t="s">
        <v>797</v>
      </c>
      <c r="I132" s="278" t="s">
        <v>781</v>
      </c>
      <c r="J132" s="278">
        <v>20</v>
      </c>
      <c r="K132" s="300"/>
    </row>
    <row r="133" s="1" customFormat="1" ht="15" customHeight="1">
      <c r="B133" s="297"/>
      <c r="C133" s="252" t="s">
        <v>784</v>
      </c>
      <c r="D133" s="252"/>
      <c r="E133" s="252"/>
      <c r="F133" s="275" t="s">
        <v>785</v>
      </c>
      <c r="G133" s="252"/>
      <c r="H133" s="252" t="s">
        <v>819</v>
      </c>
      <c r="I133" s="252" t="s">
        <v>781</v>
      </c>
      <c r="J133" s="252">
        <v>50</v>
      </c>
      <c r="K133" s="300"/>
    </row>
    <row r="134" s="1" customFormat="1" ht="15" customHeight="1">
      <c r="B134" s="297"/>
      <c r="C134" s="252" t="s">
        <v>798</v>
      </c>
      <c r="D134" s="252"/>
      <c r="E134" s="252"/>
      <c r="F134" s="275" t="s">
        <v>785</v>
      </c>
      <c r="G134" s="252"/>
      <c r="H134" s="252" t="s">
        <v>819</v>
      </c>
      <c r="I134" s="252" t="s">
        <v>781</v>
      </c>
      <c r="J134" s="252">
        <v>50</v>
      </c>
      <c r="K134" s="300"/>
    </row>
    <row r="135" s="1" customFormat="1" ht="15" customHeight="1">
      <c r="B135" s="297"/>
      <c r="C135" s="252" t="s">
        <v>804</v>
      </c>
      <c r="D135" s="252"/>
      <c r="E135" s="252"/>
      <c r="F135" s="275" t="s">
        <v>785</v>
      </c>
      <c r="G135" s="252"/>
      <c r="H135" s="252" t="s">
        <v>819</v>
      </c>
      <c r="I135" s="252" t="s">
        <v>781</v>
      </c>
      <c r="J135" s="252">
        <v>50</v>
      </c>
      <c r="K135" s="300"/>
    </row>
    <row r="136" s="1" customFormat="1" ht="15" customHeight="1">
      <c r="B136" s="297"/>
      <c r="C136" s="252" t="s">
        <v>806</v>
      </c>
      <c r="D136" s="252"/>
      <c r="E136" s="252"/>
      <c r="F136" s="275" t="s">
        <v>785</v>
      </c>
      <c r="G136" s="252"/>
      <c r="H136" s="252" t="s">
        <v>819</v>
      </c>
      <c r="I136" s="252" t="s">
        <v>781</v>
      </c>
      <c r="J136" s="252">
        <v>50</v>
      </c>
      <c r="K136" s="300"/>
    </row>
    <row r="137" s="1" customFormat="1" ht="15" customHeight="1">
      <c r="B137" s="297"/>
      <c r="C137" s="252" t="s">
        <v>807</v>
      </c>
      <c r="D137" s="252"/>
      <c r="E137" s="252"/>
      <c r="F137" s="275" t="s">
        <v>785</v>
      </c>
      <c r="G137" s="252"/>
      <c r="H137" s="252" t="s">
        <v>832</v>
      </c>
      <c r="I137" s="252" t="s">
        <v>781</v>
      </c>
      <c r="J137" s="252">
        <v>255</v>
      </c>
      <c r="K137" s="300"/>
    </row>
    <row r="138" s="1" customFormat="1" ht="15" customHeight="1">
      <c r="B138" s="297"/>
      <c r="C138" s="252" t="s">
        <v>809</v>
      </c>
      <c r="D138" s="252"/>
      <c r="E138" s="252"/>
      <c r="F138" s="275" t="s">
        <v>779</v>
      </c>
      <c r="G138" s="252"/>
      <c r="H138" s="252" t="s">
        <v>833</v>
      </c>
      <c r="I138" s="252" t="s">
        <v>811</v>
      </c>
      <c r="J138" s="252"/>
      <c r="K138" s="300"/>
    </row>
    <row r="139" s="1" customFormat="1" ht="15" customHeight="1">
      <c r="B139" s="297"/>
      <c r="C139" s="252" t="s">
        <v>812</v>
      </c>
      <c r="D139" s="252"/>
      <c r="E139" s="252"/>
      <c r="F139" s="275" t="s">
        <v>779</v>
      </c>
      <c r="G139" s="252"/>
      <c r="H139" s="252" t="s">
        <v>834</v>
      </c>
      <c r="I139" s="252" t="s">
        <v>814</v>
      </c>
      <c r="J139" s="252"/>
      <c r="K139" s="300"/>
    </row>
    <row r="140" s="1" customFormat="1" ht="15" customHeight="1">
      <c r="B140" s="297"/>
      <c r="C140" s="252" t="s">
        <v>815</v>
      </c>
      <c r="D140" s="252"/>
      <c r="E140" s="252"/>
      <c r="F140" s="275" t="s">
        <v>779</v>
      </c>
      <c r="G140" s="252"/>
      <c r="H140" s="252" t="s">
        <v>815</v>
      </c>
      <c r="I140" s="252" t="s">
        <v>814</v>
      </c>
      <c r="J140" s="252"/>
      <c r="K140" s="300"/>
    </row>
    <row r="141" s="1" customFormat="1" ht="15" customHeight="1">
      <c r="B141" s="297"/>
      <c r="C141" s="252" t="s">
        <v>42</v>
      </c>
      <c r="D141" s="252"/>
      <c r="E141" s="252"/>
      <c r="F141" s="275" t="s">
        <v>779</v>
      </c>
      <c r="G141" s="252"/>
      <c r="H141" s="252" t="s">
        <v>835</v>
      </c>
      <c r="I141" s="252" t="s">
        <v>814</v>
      </c>
      <c r="J141" s="252"/>
      <c r="K141" s="300"/>
    </row>
    <row r="142" s="1" customFormat="1" ht="15" customHeight="1">
      <c r="B142" s="297"/>
      <c r="C142" s="252" t="s">
        <v>836</v>
      </c>
      <c r="D142" s="252"/>
      <c r="E142" s="252"/>
      <c r="F142" s="275" t="s">
        <v>779</v>
      </c>
      <c r="G142" s="252"/>
      <c r="H142" s="252" t="s">
        <v>837</v>
      </c>
      <c r="I142" s="252" t="s">
        <v>814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838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773</v>
      </c>
      <c r="D148" s="267"/>
      <c r="E148" s="267"/>
      <c r="F148" s="267" t="s">
        <v>774</v>
      </c>
      <c r="G148" s="268"/>
      <c r="H148" s="267" t="s">
        <v>58</v>
      </c>
      <c r="I148" s="267" t="s">
        <v>61</v>
      </c>
      <c r="J148" s="267" t="s">
        <v>775</v>
      </c>
      <c r="K148" s="266"/>
    </row>
    <row r="149" s="1" customFormat="1" ht="17.25" customHeight="1">
      <c r="B149" s="264"/>
      <c r="C149" s="269" t="s">
        <v>776</v>
      </c>
      <c r="D149" s="269"/>
      <c r="E149" s="269"/>
      <c r="F149" s="270" t="s">
        <v>777</v>
      </c>
      <c r="G149" s="271"/>
      <c r="H149" s="269"/>
      <c r="I149" s="269"/>
      <c r="J149" s="269" t="s">
        <v>778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782</v>
      </c>
      <c r="D151" s="252"/>
      <c r="E151" s="252"/>
      <c r="F151" s="305" t="s">
        <v>779</v>
      </c>
      <c r="G151" s="252"/>
      <c r="H151" s="304" t="s">
        <v>819</v>
      </c>
      <c r="I151" s="304" t="s">
        <v>781</v>
      </c>
      <c r="J151" s="304">
        <v>120</v>
      </c>
      <c r="K151" s="300"/>
    </row>
    <row r="152" s="1" customFormat="1" ht="15" customHeight="1">
      <c r="B152" s="277"/>
      <c r="C152" s="304" t="s">
        <v>828</v>
      </c>
      <c r="D152" s="252"/>
      <c r="E152" s="252"/>
      <c r="F152" s="305" t="s">
        <v>779</v>
      </c>
      <c r="G152" s="252"/>
      <c r="H152" s="304" t="s">
        <v>839</v>
      </c>
      <c r="I152" s="304" t="s">
        <v>781</v>
      </c>
      <c r="J152" s="304" t="s">
        <v>830</v>
      </c>
      <c r="K152" s="300"/>
    </row>
    <row r="153" s="1" customFormat="1" ht="15" customHeight="1">
      <c r="B153" s="277"/>
      <c r="C153" s="304" t="s">
        <v>727</v>
      </c>
      <c r="D153" s="252"/>
      <c r="E153" s="252"/>
      <c r="F153" s="305" t="s">
        <v>779</v>
      </c>
      <c r="G153" s="252"/>
      <c r="H153" s="304" t="s">
        <v>840</v>
      </c>
      <c r="I153" s="304" t="s">
        <v>781</v>
      </c>
      <c r="J153" s="304" t="s">
        <v>830</v>
      </c>
      <c r="K153" s="300"/>
    </row>
    <row r="154" s="1" customFormat="1" ht="15" customHeight="1">
      <c r="B154" s="277"/>
      <c r="C154" s="304" t="s">
        <v>784</v>
      </c>
      <c r="D154" s="252"/>
      <c r="E154" s="252"/>
      <c r="F154" s="305" t="s">
        <v>785</v>
      </c>
      <c r="G154" s="252"/>
      <c r="H154" s="304" t="s">
        <v>819</v>
      </c>
      <c r="I154" s="304" t="s">
        <v>781</v>
      </c>
      <c r="J154" s="304">
        <v>50</v>
      </c>
      <c r="K154" s="300"/>
    </row>
    <row r="155" s="1" customFormat="1" ht="15" customHeight="1">
      <c r="B155" s="277"/>
      <c r="C155" s="304" t="s">
        <v>787</v>
      </c>
      <c r="D155" s="252"/>
      <c r="E155" s="252"/>
      <c r="F155" s="305" t="s">
        <v>779</v>
      </c>
      <c r="G155" s="252"/>
      <c r="H155" s="304" t="s">
        <v>819</v>
      </c>
      <c r="I155" s="304" t="s">
        <v>789</v>
      </c>
      <c r="J155" s="304"/>
      <c r="K155" s="300"/>
    </row>
    <row r="156" s="1" customFormat="1" ht="15" customHeight="1">
      <c r="B156" s="277"/>
      <c r="C156" s="304" t="s">
        <v>798</v>
      </c>
      <c r="D156" s="252"/>
      <c r="E156" s="252"/>
      <c r="F156" s="305" t="s">
        <v>785</v>
      </c>
      <c r="G156" s="252"/>
      <c r="H156" s="304" t="s">
        <v>819</v>
      </c>
      <c r="I156" s="304" t="s">
        <v>781</v>
      </c>
      <c r="J156" s="304">
        <v>50</v>
      </c>
      <c r="K156" s="300"/>
    </row>
    <row r="157" s="1" customFormat="1" ht="15" customHeight="1">
      <c r="B157" s="277"/>
      <c r="C157" s="304" t="s">
        <v>806</v>
      </c>
      <c r="D157" s="252"/>
      <c r="E157" s="252"/>
      <c r="F157" s="305" t="s">
        <v>785</v>
      </c>
      <c r="G157" s="252"/>
      <c r="H157" s="304" t="s">
        <v>819</v>
      </c>
      <c r="I157" s="304" t="s">
        <v>781</v>
      </c>
      <c r="J157" s="304">
        <v>50</v>
      </c>
      <c r="K157" s="300"/>
    </row>
    <row r="158" s="1" customFormat="1" ht="15" customHeight="1">
      <c r="B158" s="277"/>
      <c r="C158" s="304" t="s">
        <v>804</v>
      </c>
      <c r="D158" s="252"/>
      <c r="E158" s="252"/>
      <c r="F158" s="305" t="s">
        <v>785</v>
      </c>
      <c r="G158" s="252"/>
      <c r="H158" s="304" t="s">
        <v>819</v>
      </c>
      <c r="I158" s="304" t="s">
        <v>781</v>
      </c>
      <c r="J158" s="304">
        <v>50</v>
      </c>
      <c r="K158" s="300"/>
    </row>
    <row r="159" s="1" customFormat="1" ht="15" customHeight="1">
      <c r="B159" s="277"/>
      <c r="C159" s="304" t="s">
        <v>94</v>
      </c>
      <c r="D159" s="252"/>
      <c r="E159" s="252"/>
      <c r="F159" s="305" t="s">
        <v>779</v>
      </c>
      <c r="G159" s="252"/>
      <c r="H159" s="304" t="s">
        <v>841</v>
      </c>
      <c r="I159" s="304" t="s">
        <v>781</v>
      </c>
      <c r="J159" s="304" t="s">
        <v>842</v>
      </c>
      <c r="K159" s="300"/>
    </row>
    <row r="160" s="1" customFormat="1" ht="15" customHeight="1">
      <c r="B160" s="277"/>
      <c r="C160" s="304" t="s">
        <v>843</v>
      </c>
      <c r="D160" s="252"/>
      <c r="E160" s="252"/>
      <c r="F160" s="305" t="s">
        <v>779</v>
      </c>
      <c r="G160" s="252"/>
      <c r="H160" s="304" t="s">
        <v>844</v>
      </c>
      <c r="I160" s="304" t="s">
        <v>814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845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773</v>
      </c>
      <c r="D166" s="267"/>
      <c r="E166" s="267"/>
      <c r="F166" s="267" t="s">
        <v>774</v>
      </c>
      <c r="G166" s="309"/>
      <c r="H166" s="310" t="s">
        <v>58</v>
      </c>
      <c r="I166" s="310" t="s">
        <v>61</v>
      </c>
      <c r="J166" s="267" t="s">
        <v>775</v>
      </c>
      <c r="K166" s="244"/>
    </row>
    <row r="167" s="1" customFormat="1" ht="17.25" customHeight="1">
      <c r="B167" s="245"/>
      <c r="C167" s="269" t="s">
        <v>776</v>
      </c>
      <c r="D167" s="269"/>
      <c r="E167" s="269"/>
      <c r="F167" s="270" t="s">
        <v>777</v>
      </c>
      <c r="G167" s="311"/>
      <c r="H167" s="312"/>
      <c r="I167" s="312"/>
      <c r="J167" s="269" t="s">
        <v>778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782</v>
      </c>
      <c r="D169" s="252"/>
      <c r="E169" s="252"/>
      <c r="F169" s="275" t="s">
        <v>779</v>
      </c>
      <c r="G169" s="252"/>
      <c r="H169" s="252" t="s">
        <v>819</v>
      </c>
      <c r="I169" s="252" t="s">
        <v>781</v>
      </c>
      <c r="J169" s="252">
        <v>120</v>
      </c>
      <c r="K169" s="300"/>
    </row>
    <row r="170" s="1" customFormat="1" ht="15" customHeight="1">
      <c r="B170" s="277"/>
      <c r="C170" s="252" t="s">
        <v>828</v>
      </c>
      <c r="D170" s="252"/>
      <c r="E170" s="252"/>
      <c r="F170" s="275" t="s">
        <v>779</v>
      </c>
      <c r="G170" s="252"/>
      <c r="H170" s="252" t="s">
        <v>829</v>
      </c>
      <c r="I170" s="252" t="s">
        <v>781</v>
      </c>
      <c r="J170" s="252" t="s">
        <v>830</v>
      </c>
      <c r="K170" s="300"/>
    </row>
    <row r="171" s="1" customFormat="1" ht="15" customHeight="1">
      <c r="B171" s="277"/>
      <c r="C171" s="252" t="s">
        <v>727</v>
      </c>
      <c r="D171" s="252"/>
      <c r="E171" s="252"/>
      <c r="F171" s="275" t="s">
        <v>779</v>
      </c>
      <c r="G171" s="252"/>
      <c r="H171" s="252" t="s">
        <v>846</v>
      </c>
      <c r="I171" s="252" t="s">
        <v>781</v>
      </c>
      <c r="J171" s="252" t="s">
        <v>830</v>
      </c>
      <c r="K171" s="300"/>
    </row>
    <row r="172" s="1" customFormat="1" ht="15" customHeight="1">
      <c r="B172" s="277"/>
      <c r="C172" s="252" t="s">
        <v>784</v>
      </c>
      <c r="D172" s="252"/>
      <c r="E172" s="252"/>
      <c r="F172" s="275" t="s">
        <v>785</v>
      </c>
      <c r="G172" s="252"/>
      <c r="H172" s="252" t="s">
        <v>846</v>
      </c>
      <c r="I172" s="252" t="s">
        <v>781</v>
      </c>
      <c r="J172" s="252">
        <v>50</v>
      </c>
      <c r="K172" s="300"/>
    </row>
    <row r="173" s="1" customFormat="1" ht="15" customHeight="1">
      <c r="B173" s="277"/>
      <c r="C173" s="252" t="s">
        <v>787</v>
      </c>
      <c r="D173" s="252"/>
      <c r="E173" s="252"/>
      <c r="F173" s="275" t="s">
        <v>779</v>
      </c>
      <c r="G173" s="252"/>
      <c r="H173" s="252" t="s">
        <v>846</v>
      </c>
      <c r="I173" s="252" t="s">
        <v>789</v>
      </c>
      <c r="J173" s="252"/>
      <c r="K173" s="300"/>
    </row>
    <row r="174" s="1" customFormat="1" ht="15" customHeight="1">
      <c r="B174" s="277"/>
      <c r="C174" s="252" t="s">
        <v>798</v>
      </c>
      <c r="D174" s="252"/>
      <c r="E174" s="252"/>
      <c r="F174" s="275" t="s">
        <v>785</v>
      </c>
      <c r="G174" s="252"/>
      <c r="H174" s="252" t="s">
        <v>846</v>
      </c>
      <c r="I174" s="252" t="s">
        <v>781</v>
      </c>
      <c r="J174" s="252">
        <v>50</v>
      </c>
      <c r="K174" s="300"/>
    </row>
    <row r="175" s="1" customFormat="1" ht="15" customHeight="1">
      <c r="B175" s="277"/>
      <c r="C175" s="252" t="s">
        <v>806</v>
      </c>
      <c r="D175" s="252"/>
      <c r="E175" s="252"/>
      <c r="F175" s="275" t="s">
        <v>785</v>
      </c>
      <c r="G175" s="252"/>
      <c r="H175" s="252" t="s">
        <v>846</v>
      </c>
      <c r="I175" s="252" t="s">
        <v>781</v>
      </c>
      <c r="J175" s="252">
        <v>50</v>
      </c>
      <c r="K175" s="300"/>
    </row>
    <row r="176" s="1" customFormat="1" ht="15" customHeight="1">
      <c r="B176" s="277"/>
      <c r="C176" s="252" t="s">
        <v>804</v>
      </c>
      <c r="D176" s="252"/>
      <c r="E176" s="252"/>
      <c r="F176" s="275" t="s">
        <v>785</v>
      </c>
      <c r="G176" s="252"/>
      <c r="H176" s="252" t="s">
        <v>846</v>
      </c>
      <c r="I176" s="252" t="s">
        <v>781</v>
      </c>
      <c r="J176" s="252">
        <v>50</v>
      </c>
      <c r="K176" s="300"/>
    </row>
    <row r="177" s="1" customFormat="1" ht="15" customHeight="1">
      <c r="B177" s="277"/>
      <c r="C177" s="252" t="s">
        <v>109</v>
      </c>
      <c r="D177" s="252"/>
      <c r="E177" s="252"/>
      <c r="F177" s="275" t="s">
        <v>779</v>
      </c>
      <c r="G177" s="252"/>
      <c r="H177" s="252" t="s">
        <v>847</v>
      </c>
      <c r="I177" s="252" t="s">
        <v>848</v>
      </c>
      <c r="J177" s="252"/>
      <c r="K177" s="300"/>
    </row>
    <row r="178" s="1" customFormat="1" ht="15" customHeight="1">
      <c r="B178" s="277"/>
      <c r="C178" s="252" t="s">
        <v>61</v>
      </c>
      <c r="D178" s="252"/>
      <c r="E178" s="252"/>
      <c r="F178" s="275" t="s">
        <v>779</v>
      </c>
      <c r="G178" s="252"/>
      <c r="H178" s="252" t="s">
        <v>849</v>
      </c>
      <c r="I178" s="252" t="s">
        <v>850</v>
      </c>
      <c r="J178" s="252">
        <v>1</v>
      </c>
      <c r="K178" s="300"/>
    </row>
    <row r="179" s="1" customFormat="1" ht="15" customHeight="1">
      <c r="B179" s="277"/>
      <c r="C179" s="252" t="s">
        <v>57</v>
      </c>
      <c r="D179" s="252"/>
      <c r="E179" s="252"/>
      <c r="F179" s="275" t="s">
        <v>779</v>
      </c>
      <c r="G179" s="252"/>
      <c r="H179" s="252" t="s">
        <v>851</v>
      </c>
      <c r="I179" s="252" t="s">
        <v>781</v>
      </c>
      <c r="J179" s="252">
        <v>20</v>
      </c>
      <c r="K179" s="300"/>
    </row>
    <row r="180" s="1" customFormat="1" ht="15" customHeight="1">
      <c r="B180" s="277"/>
      <c r="C180" s="252" t="s">
        <v>58</v>
      </c>
      <c r="D180" s="252"/>
      <c r="E180" s="252"/>
      <c r="F180" s="275" t="s">
        <v>779</v>
      </c>
      <c r="G180" s="252"/>
      <c r="H180" s="252" t="s">
        <v>852</v>
      </c>
      <c r="I180" s="252" t="s">
        <v>781</v>
      </c>
      <c r="J180" s="252">
        <v>255</v>
      </c>
      <c r="K180" s="300"/>
    </row>
    <row r="181" s="1" customFormat="1" ht="15" customHeight="1">
      <c r="B181" s="277"/>
      <c r="C181" s="252" t="s">
        <v>110</v>
      </c>
      <c r="D181" s="252"/>
      <c r="E181" s="252"/>
      <c r="F181" s="275" t="s">
        <v>779</v>
      </c>
      <c r="G181" s="252"/>
      <c r="H181" s="252" t="s">
        <v>743</v>
      </c>
      <c r="I181" s="252" t="s">
        <v>781</v>
      </c>
      <c r="J181" s="252">
        <v>10</v>
      </c>
      <c r="K181" s="300"/>
    </row>
    <row r="182" s="1" customFormat="1" ht="15" customHeight="1">
      <c r="B182" s="277"/>
      <c r="C182" s="252" t="s">
        <v>111</v>
      </c>
      <c r="D182" s="252"/>
      <c r="E182" s="252"/>
      <c r="F182" s="275" t="s">
        <v>779</v>
      </c>
      <c r="G182" s="252"/>
      <c r="H182" s="252" t="s">
        <v>853</v>
      </c>
      <c r="I182" s="252" t="s">
        <v>814</v>
      </c>
      <c r="J182" s="252"/>
      <c r="K182" s="300"/>
    </row>
    <row r="183" s="1" customFormat="1" ht="15" customHeight="1">
      <c r="B183" s="277"/>
      <c r="C183" s="252" t="s">
        <v>854</v>
      </c>
      <c r="D183" s="252"/>
      <c r="E183" s="252"/>
      <c r="F183" s="275" t="s">
        <v>779</v>
      </c>
      <c r="G183" s="252"/>
      <c r="H183" s="252" t="s">
        <v>855</v>
      </c>
      <c r="I183" s="252" t="s">
        <v>814</v>
      </c>
      <c r="J183" s="252"/>
      <c r="K183" s="300"/>
    </row>
    <row r="184" s="1" customFormat="1" ht="15" customHeight="1">
      <c r="B184" s="277"/>
      <c r="C184" s="252" t="s">
        <v>843</v>
      </c>
      <c r="D184" s="252"/>
      <c r="E184" s="252"/>
      <c r="F184" s="275" t="s">
        <v>779</v>
      </c>
      <c r="G184" s="252"/>
      <c r="H184" s="252" t="s">
        <v>856</v>
      </c>
      <c r="I184" s="252" t="s">
        <v>814</v>
      </c>
      <c r="J184" s="252"/>
      <c r="K184" s="300"/>
    </row>
    <row r="185" s="1" customFormat="1" ht="15" customHeight="1">
      <c r="B185" s="277"/>
      <c r="C185" s="252" t="s">
        <v>113</v>
      </c>
      <c r="D185" s="252"/>
      <c r="E185" s="252"/>
      <c r="F185" s="275" t="s">
        <v>785</v>
      </c>
      <c r="G185" s="252"/>
      <c r="H185" s="252" t="s">
        <v>857</v>
      </c>
      <c r="I185" s="252" t="s">
        <v>781</v>
      </c>
      <c r="J185" s="252">
        <v>50</v>
      </c>
      <c r="K185" s="300"/>
    </row>
    <row r="186" s="1" customFormat="1" ht="15" customHeight="1">
      <c r="B186" s="277"/>
      <c r="C186" s="252" t="s">
        <v>858</v>
      </c>
      <c r="D186" s="252"/>
      <c r="E186" s="252"/>
      <c r="F186" s="275" t="s">
        <v>785</v>
      </c>
      <c r="G186" s="252"/>
      <c r="H186" s="252" t="s">
        <v>859</v>
      </c>
      <c r="I186" s="252" t="s">
        <v>860</v>
      </c>
      <c r="J186" s="252"/>
      <c r="K186" s="300"/>
    </row>
    <row r="187" s="1" customFormat="1" ht="15" customHeight="1">
      <c r="B187" s="277"/>
      <c r="C187" s="252" t="s">
        <v>861</v>
      </c>
      <c r="D187" s="252"/>
      <c r="E187" s="252"/>
      <c r="F187" s="275" t="s">
        <v>785</v>
      </c>
      <c r="G187" s="252"/>
      <c r="H187" s="252" t="s">
        <v>862</v>
      </c>
      <c r="I187" s="252" t="s">
        <v>860</v>
      </c>
      <c r="J187" s="252"/>
      <c r="K187" s="300"/>
    </row>
    <row r="188" s="1" customFormat="1" ht="15" customHeight="1">
      <c r="B188" s="277"/>
      <c r="C188" s="252" t="s">
        <v>863</v>
      </c>
      <c r="D188" s="252"/>
      <c r="E188" s="252"/>
      <c r="F188" s="275" t="s">
        <v>785</v>
      </c>
      <c r="G188" s="252"/>
      <c r="H188" s="252" t="s">
        <v>864</v>
      </c>
      <c r="I188" s="252" t="s">
        <v>860</v>
      </c>
      <c r="J188" s="252"/>
      <c r="K188" s="300"/>
    </row>
    <row r="189" s="1" customFormat="1" ht="15" customHeight="1">
      <c r="B189" s="277"/>
      <c r="C189" s="313" t="s">
        <v>865</v>
      </c>
      <c r="D189" s="252"/>
      <c r="E189" s="252"/>
      <c r="F189" s="275" t="s">
        <v>785</v>
      </c>
      <c r="G189" s="252"/>
      <c r="H189" s="252" t="s">
        <v>866</v>
      </c>
      <c r="I189" s="252" t="s">
        <v>867</v>
      </c>
      <c r="J189" s="314" t="s">
        <v>868</v>
      </c>
      <c r="K189" s="300"/>
    </row>
    <row r="190" s="14" customFormat="1" ht="15" customHeight="1">
      <c r="B190" s="315"/>
      <c r="C190" s="316" t="s">
        <v>869</v>
      </c>
      <c r="D190" s="317"/>
      <c r="E190" s="317"/>
      <c r="F190" s="318" t="s">
        <v>785</v>
      </c>
      <c r="G190" s="317"/>
      <c r="H190" s="317" t="s">
        <v>870</v>
      </c>
      <c r="I190" s="317" t="s">
        <v>867</v>
      </c>
      <c r="J190" s="319" t="s">
        <v>868</v>
      </c>
      <c r="K190" s="320"/>
    </row>
    <row r="191" s="1" customFormat="1" ht="15" customHeight="1">
      <c r="B191" s="277"/>
      <c r="C191" s="313" t="s">
        <v>46</v>
      </c>
      <c r="D191" s="252"/>
      <c r="E191" s="252"/>
      <c r="F191" s="275" t="s">
        <v>779</v>
      </c>
      <c r="G191" s="252"/>
      <c r="H191" s="249" t="s">
        <v>871</v>
      </c>
      <c r="I191" s="252" t="s">
        <v>872</v>
      </c>
      <c r="J191" s="252"/>
      <c r="K191" s="300"/>
    </row>
    <row r="192" s="1" customFormat="1" ht="15" customHeight="1">
      <c r="B192" s="277"/>
      <c r="C192" s="313" t="s">
        <v>873</v>
      </c>
      <c r="D192" s="252"/>
      <c r="E192" s="252"/>
      <c r="F192" s="275" t="s">
        <v>779</v>
      </c>
      <c r="G192" s="252"/>
      <c r="H192" s="252" t="s">
        <v>874</v>
      </c>
      <c r="I192" s="252" t="s">
        <v>814</v>
      </c>
      <c r="J192" s="252"/>
      <c r="K192" s="300"/>
    </row>
    <row r="193" s="1" customFormat="1" ht="15" customHeight="1">
      <c r="B193" s="277"/>
      <c r="C193" s="313" t="s">
        <v>875</v>
      </c>
      <c r="D193" s="252"/>
      <c r="E193" s="252"/>
      <c r="F193" s="275" t="s">
        <v>779</v>
      </c>
      <c r="G193" s="252"/>
      <c r="H193" s="252" t="s">
        <v>876</v>
      </c>
      <c r="I193" s="252" t="s">
        <v>814</v>
      </c>
      <c r="J193" s="252"/>
      <c r="K193" s="300"/>
    </row>
    <row r="194" s="1" customFormat="1" ht="15" customHeight="1">
      <c r="B194" s="277"/>
      <c r="C194" s="313" t="s">
        <v>877</v>
      </c>
      <c r="D194" s="252"/>
      <c r="E194" s="252"/>
      <c r="F194" s="275" t="s">
        <v>785</v>
      </c>
      <c r="G194" s="252"/>
      <c r="H194" s="252" t="s">
        <v>878</v>
      </c>
      <c r="I194" s="252" t="s">
        <v>814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879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880</v>
      </c>
      <c r="D201" s="322"/>
      <c r="E201" s="322"/>
      <c r="F201" s="322" t="s">
        <v>881</v>
      </c>
      <c r="G201" s="323"/>
      <c r="H201" s="322" t="s">
        <v>882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872</v>
      </c>
      <c r="D203" s="252"/>
      <c r="E203" s="252"/>
      <c r="F203" s="275" t="s">
        <v>47</v>
      </c>
      <c r="G203" s="252"/>
      <c r="H203" s="252" t="s">
        <v>883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48</v>
      </c>
      <c r="G204" s="252"/>
      <c r="H204" s="252" t="s">
        <v>884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51</v>
      </c>
      <c r="G205" s="252"/>
      <c r="H205" s="252" t="s">
        <v>885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49</v>
      </c>
      <c r="G206" s="252"/>
      <c r="H206" s="252" t="s">
        <v>886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50</v>
      </c>
      <c r="G207" s="252"/>
      <c r="H207" s="252" t="s">
        <v>887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826</v>
      </c>
      <c r="D209" s="252"/>
      <c r="E209" s="252"/>
      <c r="F209" s="275" t="s">
        <v>83</v>
      </c>
      <c r="G209" s="252"/>
      <c r="H209" s="252" t="s">
        <v>888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722</v>
      </c>
      <c r="G210" s="252"/>
      <c r="H210" s="252" t="s">
        <v>723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720</v>
      </c>
      <c r="G211" s="252"/>
      <c r="H211" s="252" t="s">
        <v>889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724</v>
      </c>
      <c r="G212" s="313"/>
      <c r="H212" s="304" t="s">
        <v>725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631</v>
      </c>
      <c r="G213" s="313"/>
      <c r="H213" s="304" t="s">
        <v>524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850</v>
      </c>
      <c r="D215" s="252"/>
      <c r="E215" s="252"/>
      <c r="F215" s="275">
        <v>1</v>
      </c>
      <c r="G215" s="313"/>
      <c r="H215" s="304" t="s">
        <v>890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891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892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893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2025-11-18T10:07:57Z</dcterms:created>
  <dcterms:modified xsi:type="dcterms:W3CDTF">2025-11-18T10:08:02Z</dcterms:modified>
</cp:coreProperties>
</file>